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55602929-FCDC-46B5-8F56-51A08A7EDE53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klop 5 - podsklop 1" sheetId="1" r:id="rId1"/>
    <sheet name="Sklop 5 - podsklop 2" sheetId="2" r:id="rId2"/>
    <sheet name="Sklop 5 - Rekapitulacija" sheetId="3" r:id="rId3"/>
  </sheets>
  <definedNames>
    <definedName name="_xlnm._FilterDatabase" localSheetId="0" hidden="1">'Sklop 5 - podsklop 1'!$A$17:$N$78</definedName>
    <definedName name="_xlnm.Print_Titles" localSheetId="0">'Sklop 5 -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3" i="1" l="1"/>
  <c r="H22" i="2" l="1"/>
  <c r="H18" i="2" l="1"/>
  <c r="I18" i="2" s="1"/>
  <c r="H17" i="2"/>
  <c r="I19" i="3" l="1"/>
  <c r="I17" i="2"/>
  <c r="H23" i="2" s="1"/>
  <c r="H24" i="2" s="1"/>
  <c r="L18" i="1"/>
  <c r="L21" i="1"/>
  <c r="M21" i="1" s="1"/>
  <c r="M20" i="1" l="1"/>
  <c r="L77" i="1" l="1"/>
  <c r="M77" i="1" s="1"/>
  <c r="L78" i="1"/>
  <c r="M78" i="1" s="1"/>
  <c r="L70" i="1" l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76" i="1"/>
  <c r="M76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19" i="1"/>
  <c r="M18" i="1"/>
  <c r="I18" i="3" l="1"/>
  <c r="I20" i="3" s="1"/>
  <c r="M69" i="1"/>
  <c r="M19" i="1"/>
  <c r="L84" i="1" l="1"/>
  <c r="L85" i="1" s="1"/>
</calcChain>
</file>

<file path=xl/sharedStrings.xml><?xml version="1.0" encoding="utf-8"?>
<sst xmlns="http://schemas.openxmlformats.org/spreadsheetml/2006/main" count="307" uniqueCount="171">
  <si>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</si>
  <si>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</si>
  <si>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</si>
  <si>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</si>
  <si>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</si>
  <si>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</si>
  <si>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</si>
  <si>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</si>
  <si>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</si>
  <si>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</si>
  <si>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</si>
  <si>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</si>
  <si>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</si>
  <si>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</si>
  <si>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</si>
  <si>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</si>
  <si>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</si>
  <si>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</si>
  <si>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</si>
  <si>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</si>
  <si>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</si>
  <si>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</si>
  <si>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</si>
  <si>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</si>
  <si>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</si>
  <si>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</si>
  <si>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</si>
  <si>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</si>
  <si>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</si>
  <si>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</si>
  <si>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</si>
  <si>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</si>
  <si>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</si>
  <si>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</si>
  <si>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</si>
  <si>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</si>
  <si>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</si>
  <si>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</si>
  <si>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</si>
  <si>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</si>
  <si>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</si>
  <si>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</si>
  <si>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</si>
  <si>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</si>
  <si>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</si>
  <si>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</si>
  <si>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</si>
  <si>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</si>
  <si>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</si>
  <si>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</si>
  <si>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</si>
  <si>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</si>
  <si>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</si>
  <si>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</si>
  <si>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</si>
  <si>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</si>
  <si>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</si>
  <si>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</si>
  <si>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</si>
  <si>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</si>
  <si>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</si>
  <si>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</si>
  <si>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</si>
  <si>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</si>
  <si>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</si>
  <si>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</si>
  <si>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</si>
  <si>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</si>
  <si>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</si>
  <si>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</si>
  <si>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</si>
  <si>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</si>
  <si>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</si>
  <si>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</si>
  <si>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</si>
  <si>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</si>
  <si>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</si>
  <si>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</si>
  <si>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</si>
  <si>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</si>
  <si>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</si>
  <si>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 xml:space="preserve"> </t>
  </si>
  <si>
    <t>Proizvajalec</t>
  </si>
  <si>
    <t>OPIS</t>
  </si>
  <si>
    <t>Vrednost v EUR brez DDV</t>
  </si>
  <si>
    <t>REKAPITULACIJA ZA SKLOP 5</t>
  </si>
  <si>
    <t>ZA VZDRŽEVANJE MEDICINSKE OPREME PROIZVAJALCA EKU</t>
  </si>
  <si>
    <t>PREDRAČUN ZA SKLOP 5 - PODSKLOP 1</t>
  </si>
  <si>
    <t>04057107000880 microfilter 25µm</t>
  </si>
  <si>
    <t>EKU</t>
  </si>
  <si>
    <t>iNO Dozirna cevka za iNO, silikonska, z nepovratnim ventilom</t>
  </si>
  <si>
    <t>04057107000767 ohišje nosilca lovilca vode NO-A</t>
  </si>
  <si>
    <t>Navodila za uporabo SLO</t>
  </si>
  <si>
    <t>Polovica ohišja senzorja visokega tlaka NO</t>
  </si>
  <si>
    <t>04057107000842 fastening block NO-A for pump</t>
  </si>
  <si>
    <t>04057107000743 ventilatorček NO-Therapy Unit 40x40 s kablom</t>
  </si>
  <si>
    <t>04057107000934 USB-serial adapter RS232 za Win2000/XP/Vista/Win7</t>
  </si>
  <si>
    <t>04057107000675 čelna folija NO-A EKU</t>
  </si>
  <si>
    <t>Elektirčni varnostni test skladen IEC 60601-1</t>
  </si>
  <si>
    <t>iNO Filter odstranjevalec NO/NO2 za monitor, s cevko</t>
  </si>
  <si>
    <t>0K385</t>
  </si>
  <si>
    <t>04057107000712 NO-A_CPM2 povezovalni kabel interni NO-A V2 external 11-17V &lt;==&gt;</t>
  </si>
  <si>
    <t>04057107000958 retaining foot for click system including mounting material</t>
  </si>
  <si>
    <t>04057107000781 switch-mode napajalnik 12V/40W</t>
  </si>
  <si>
    <t>0K359</t>
  </si>
  <si>
    <t>NO-A kabel povezovalni za ventilator</t>
  </si>
  <si>
    <t>0K360</t>
  </si>
  <si>
    <t>Priključni kabel za NO-A</t>
  </si>
  <si>
    <t>0K331</t>
  </si>
  <si>
    <t>04057107000576 akumulator 12V 2,3AH s kablom za NO-A</t>
  </si>
  <si>
    <t>04057107000606 O2 senzorski block NO-A plinska meritev</t>
  </si>
  <si>
    <t>0K341</t>
  </si>
  <si>
    <t>Priključni kabel za PDMS</t>
  </si>
  <si>
    <t>04057107003409 NO-A plastic RAL9002</t>
  </si>
  <si>
    <t>04057107003065 replacement kit internal flow sensor block</t>
  </si>
  <si>
    <t>0K363</t>
  </si>
  <si>
    <t>NO-A Kabel za senzor pretoka</t>
  </si>
  <si>
    <t>04057107000804 circuit board NO-A_FLOW_CON R00 assembled</t>
  </si>
  <si>
    <t>0K330</t>
  </si>
  <si>
    <t>04057107000798 NO-A interni napajalni kabel</t>
  </si>
  <si>
    <t>Varnostni tehnična kontrola skladno §11 MPBetreibV za NO-A</t>
  </si>
  <si>
    <t>M104</t>
  </si>
  <si>
    <t>iNO - Kalibracija aparata za dovajanje in spremljanje iNO terapije</t>
  </si>
  <si>
    <t>Funkcionalni test NO-A aparata</t>
  </si>
  <si>
    <t>04057107000927 service kit NO-A without RS/USB cable consisting of inspection equipment N1 to N6</t>
  </si>
  <si>
    <t>04057107000910 service kit NO-A</t>
  </si>
  <si>
    <t>04057107000620 O2-Sensor privit s kablom za NO-A</t>
  </si>
  <si>
    <t>NO-A nosilec za standardno boln.letev</t>
  </si>
  <si>
    <t>Dovodna visoko-tlačna cev iz nerjavečega jekla, 1,5m, za iNO</t>
  </si>
  <si>
    <t>iNO visokotlačna cev iz nerjavečega jekla 1,0 m, hitra spojka Swagelock</t>
  </si>
  <si>
    <t>gas supply tube NO 3m stainless steel</t>
  </si>
  <si>
    <t>Senzor pretoka za nizke pretoke</t>
  </si>
  <si>
    <t>04057107000835 črpalka NO vključno s priključki</t>
  </si>
  <si>
    <t>04057107002495 casing NO-A plastic RAL9002 incl. compensating plate</t>
  </si>
  <si>
    <t>Senzor pretoka za visoke pretoke</t>
  </si>
  <si>
    <t>04057107000750 Nosilec za lovilec vode NO-A nameščen</t>
  </si>
  <si>
    <t>04057107002389 PCB plošča NO-A BF2 R02 assembled, tested and programmed</t>
  </si>
  <si>
    <t>NO-A uporabniški trening za pooblaščene osebe</t>
  </si>
  <si>
    <t>Trening NO-A za tehnični pregled &amp; vzdrževanje</t>
  </si>
  <si>
    <t>NO-A servisni trening za pooblaščene osebe, nivo 1</t>
  </si>
  <si>
    <t>Trening NO-A servisni, nivo 1, za pooblaščene serviserje</t>
  </si>
  <si>
    <t>04057107000705 PCB plošča NO-A CPM2 R03 assembled and tested</t>
  </si>
  <si>
    <t>iNO Tlačni regulator za aparat EKU NO-A</t>
  </si>
  <si>
    <t>04057107000569 (SW: NO-A V1 Vers. 1.4.7 / NO-A V2 Vers. 2.1.5) kit zamenskih senzorjev NO za NO-A</t>
  </si>
  <si>
    <t>iNO tlačni reducirni ventil, UNI, Nr. 5, italijanski standard</t>
  </si>
  <si>
    <t>04057107000057  (SW: NO-A V1 Vers. 1.4.7 / NO-A V2 Vers. 2.1.5) vzdrževalni kit NO-A vključuje: zamenjalni kit senzor NO, akumulator 12V 2,3AH, nosile</t>
  </si>
  <si>
    <t>KIT za preventivno vzdrževalni servis</t>
  </si>
  <si>
    <t>Mobilni voziček z nosilcem do 3 jeklenk</t>
  </si>
  <si>
    <t>Mobilni voziček</t>
  </si>
  <si>
    <t>maniNO - ročni mešalec za dovajanje iNO, MRI kompatibilen</t>
  </si>
  <si>
    <t>04057107000866 base block NO-A assembled and tested</t>
  </si>
  <si>
    <t>04057107002761 replacement kit gas-conveying system for NO-A and NO-A V2</t>
  </si>
  <si>
    <t>Aparat za dovajanje in spremljanje zdravljenja z inhalacijskim dušikovim oksidom (iNO), model NO-A, EKU Elektronik, Nemčija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</si>
  <si>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</si>
  <si>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</si>
  <si>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</si>
  <si>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</si>
  <si>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</si>
  <si>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</si>
  <si>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</si>
  <si>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5 - PODSKLOP 2</t>
  </si>
  <si>
    <t>ZA REDNI LETNI PREGLED APARATOV PROIZVAJALCA EKU</t>
  </si>
  <si>
    <t>APARAT ZA NO TERAPIJO EKU NO-A</t>
  </si>
  <si>
    <t>NOAE004332</t>
  </si>
  <si>
    <t>NOAE012347</t>
  </si>
  <si>
    <t xml:space="preserve">Končna vrednost ponudbe v EUR brez DDV: </t>
  </si>
  <si>
    <t>Obrazec predračuna: Sklop 5 - podsklop 1</t>
  </si>
  <si>
    <t>Obrazec predračuna: Sklop 5 - podsklop 2</t>
  </si>
  <si>
    <t>VZDRŽEVANJE MEDICINSKE OPREME PROIZVAJALCA EKU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</si>
  <si>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</si>
  <si>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OBR-6,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</si>
</sst>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16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9" fontId="0" fillId="0" borderId="0" xfId="2" applyFont="1" applyAlignment="1">
      <alignment wrapText="1"/>
    </xf>
    <xf numFmtId="164" fontId="0" fillId="0" borderId="9" xfId="0" applyNumberFormat="1" applyBorder="1" applyAlignment="1">
      <alignment wrapText="1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4" xfId="0" applyFont="1" applyBorder="1" applyAlignment="1"/>
    <xf numFmtId="0" fontId="3" fillId="3" borderId="4" xfId="0" applyFont="1" applyFill="1" applyBorder="1" applyAlignment="1"/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5" xfId="0" applyNumberFormat="1" applyFont="1" applyFill="1" applyBorder="1" applyAlignment="1" applyProtection="1">
      <alignment horizontal="center" vertical="center"/>
    </xf>
    <xf numFmtId="3" fontId="3" fillId="5" borderId="1" xfId="0" applyNumberFormat="1" applyFont="1" applyFill="1" applyBorder="1" applyAlignment="1" applyProtection="1">
      <alignment horizontal="center" vertical="center"/>
    </xf>
    <xf numFmtId="164" fontId="0" fillId="0" borderId="7" xfId="0" applyNumberFormat="1" applyBorder="1"/>
    <xf numFmtId="9" fontId="0" fillId="0" borderId="7" xfId="2" applyFont="1" applyBorder="1"/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3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AC6A74BC-F325-43A9-A9D7-F063EF43212C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D8B699-848C-41DA-B9EA-BFCEA9FCAF26}" name="Tabela5" displayName="Tabela5" ref="A16:I18" totalsRowShown="0" headerRowDxfId="10" dataDxfId="9">
  <autoFilter ref="A16:I18" xr:uid="{59CB52C8-794E-4BA3-8B95-08167AEA9022}"/>
  <tableColumns count="9">
    <tableColumn id="1" xr3:uid="{C54803B4-730D-42E7-A4B2-9758F9F31110}" name="Št." dataDxfId="8"/>
    <tableColumn id="9" xr3:uid="{2FF94391-B95E-42FF-A7B9-6308001F19A2}" name="Proizvajalec" dataDxfId="7"/>
    <tableColumn id="2" xr3:uid="{61127B6A-C0F7-41D2-B3EC-140881840A37}" name="Naziv naprave" dataDxfId="6"/>
    <tableColumn id="3" xr3:uid="{AC772944-F58E-4347-865D-0BA5BA9D3805}" name="Serijska št." dataDxfId="5"/>
    <tableColumn id="4" xr3:uid="{85238E2D-4F77-4257-BB53-F4F102F18670}" name="Količina " dataDxfId="4"/>
    <tableColumn id="5" xr3:uid="{0A52656F-8E30-41ED-8069-4200D25735C7}" name="Cena na EM brez DDV" dataDxfId="3"/>
    <tableColumn id="6" xr3:uid="{2742653E-BA40-463D-AEAC-191ADE47BCA4}" name="DDV (%)" dataDxfId="2" dataCellStyle="Odstotek"/>
    <tableColumn id="7" xr3:uid="{41B45FE1-DE55-4F82-8D0B-115EB6CCA8DB}" name="Vrednost brez DDV" dataDxfId="1">
      <calculatedColumnFormula>Tabela5[[#This Row],[Količina ]]*Tabela5[[#This Row],[Cena na EM brez DDV]]</calculatedColumnFormula>
    </tableColumn>
    <tableColumn id="8" xr3:uid="{8355B8D7-22D6-485D-9A41-5D94B44D3BC0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94"/>
  <sheetViews>
    <sheetView tabSelected="1" zoomScaleNormal="100" workbookViewId="0">
      <selection activeCell="L84" sqref="L84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89" t="s">
        <v>87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</row>
    <row r="14" spans="1:12" ht="61.5" customHeight="1" x14ac:dyDescent="0.2">
      <c r="A14" s="90" t="s">
        <v>86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</row>
    <row r="17" spans="1:13" ht="38.25" x14ac:dyDescent="0.2">
      <c r="A17" s="4" t="s">
        <v>0</v>
      </c>
      <c r="B17" s="5" t="s">
        <v>80</v>
      </c>
      <c r="C17" s="39" t="s">
        <v>1</v>
      </c>
      <c r="D17" s="41"/>
      <c r="E17" s="41"/>
      <c r="F17" s="41"/>
      <c r="G17" s="4" t="s">
        <v>82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91" t="s">
        <v>11</v>
      </c>
      <c r="D18" s="92"/>
      <c r="E18" s="92"/>
      <c r="F18" s="92"/>
      <c r="G18" s="42"/>
      <c r="H18" s="10" t="s">
        <v>12</v>
      </c>
      <c r="I18" s="79">
        <v>10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93" t="s">
        <v>73</v>
      </c>
      <c r="D19" s="94"/>
      <c r="E19" s="94"/>
      <c r="F19" s="94"/>
      <c r="G19" s="43"/>
      <c r="H19" s="14" t="s">
        <v>13</v>
      </c>
      <c r="I19" s="78">
        <v>5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79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ht="15" customHeight="1" x14ac:dyDescent="0.2">
      <c r="A21" s="18" t="s">
        <v>15</v>
      </c>
      <c r="B21" s="68">
        <v>10002084</v>
      </c>
      <c r="C21" s="69" t="s">
        <v>88</v>
      </c>
      <c r="D21" s="70"/>
      <c r="E21" s="70"/>
      <c r="F21" s="70"/>
      <c r="G21" s="70" t="s">
        <v>89</v>
      </c>
      <c r="H21" s="19" t="s">
        <v>74</v>
      </c>
      <c r="I21" s="19">
        <v>1</v>
      </c>
      <c r="J21" s="11">
        <v>0</v>
      </c>
      <c r="K21" s="31">
        <v>22</v>
      </c>
      <c r="L21" s="11">
        <f t="shared" ref="L21:L68" si="1">I21*J21</f>
        <v>0</v>
      </c>
      <c r="M21" s="1">
        <f t="shared" ref="M21:M52" si="2">K21*L21/100</f>
        <v>0</v>
      </c>
    </row>
    <row r="22" spans="1:13" x14ac:dyDescent="0.2">
      <c r="A22" s="20" t="s">
        <v>16</v>
      </c>
      <c r="B22" s="71">
        <v>10002460</v>
      </c>
      <c r="C22" s="72" t="s">
        <v>90</v>
      </c>
      <c r="D22" s="73"/>
      <c r="E22" s="73"/>
      <c r="F22" s="73"/>
      <c r="G22" s="73" t="s">
        <v>89</v>
      </c>
      <c r="H22" s="21" t="s">
        <v>74</v>
      </c>
      <c r="I22" s="21">
        <v>1</v>
      </c>
      <c r="J22" s="22">
        <v>0</v>
      </c>
      <c r="K22" s="32">
        <v>22</v>
      </c>
      <c r="L22" s="22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68">
        <v>10002061</v>
      </c>
      <c r="C23" s="95" t="s">
        <v>91</v>
      </c>
      <c r="D23" s="96"/>
      <c r="E23" s="96"/>
      <c r="F23" s="96"/>
      <c r="G23" s="70" t="s">
        <v>89</v>
      </c>
      <c r="H23" s="19" t="s">
        <v>74</v>
      </c>
      <c r="I23" s="19">
        <v>1</v>
      </c>
      <c r="J23" s="11">
        <v>0</v>
      </c>
      <c r="K23" s="31">
        <v>22</v>
      </c>
      <c r="L23" s="11">
        <f t="shared" si="1"/>
        <v>0</v>
      </c>
      <c r="M23" s="1">
        <f t="shared" si="2"/>
        <v>0</v>
      </c>
    </row>
    <row r="24" spans="1:13" x14ac:dyDescent="0.2">
      <c r="A24" s="20" t="s">
        <v>18</v>
      </c>
      <c r="B24" s="71">
        <v>10004247</v>
      </c>
      <c r="C24" s="72" t="s">
        <v>92</v>
      </c>
      <c r="D24" s="73"/>
      <c r="E24" s="73"/>
      <c r="F24" s="73"/>
      <c r="G24" s="73" t="s">
        <v>89</v>
      </c>
      <c r="H24" s="21" t="s">
        <v>74</v>
      </c>
      <c r="I24" s="21">
        <v>1</v>
      </c>
      <c r="J24" s="22">
        <v>0</v>
      </c>
      <c r="K24" s="32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68">
        <v>10003823</v>
      </c>
      <c r="C25" s="95" t="s">
        <v>93</v>
      </c>
      <c r="D25" s="96"/>
      <c r="E25" s="96"/>
      <c r="F25" s="96"/>
      <c r="G25" s="70" t="s">
        <v>89</v>
      </c>
      <c r="H25" s="19" t="s">
        <v>74</v>
      </c>
      <c r="I25" s="19">
        <v>1</v>
      </c>
      <c r="J25" s="11">
        <v>0</v>
      </c>
      <c r="K25" s="31">
        <v>22</v>
      </c>
      <c r="L25" s="11">
        <f t="shared" si="1"/>
        <v>0</v>
      </c>
      <c r="M25" s="1">
        <f t="shared" si="2"/>
        <v>0</v>
      </c>
    </row>
    <row r="26" spans="1:13" ht="15" customHeight="1" x14ac:dyDescent="0.2">
      <c r="A26" s="20" t="s">
        <v>20</v>
      </c>
      <c r="B26" s="71">
        <v>10002606</v>
      </c>
      <c r="C26" s="99" t="s">
        <v>94</v>
      </c>
      <c r="D26" s="100"/>
      <c r="E26" s="100"/>
      <c r="F26" s="100"/>
      <c r="G26" s="73" t="s">
        <v>89</v>
      </c>
      <c r="H26" s="21" t="s">
        <v>74</v>
      </c>
      <c r="I26" s="21">
        <v>1</v>
      </c>
      <c r="J26" s="22">
        <v>0</v>
      </c>
      <c r="K26" s="32">
        <v>22</v>
      </c>
      <c r="L26" s="22">
        <f t="shared" si="1"/>
        <v>0</v>
      </c>
      <c r="M26" s="1">
        <f t="shared" si="2"/>
        <v>0</v>
      </c>
    </row>
    <row r="27" spans="1:13" x14ac:dyDescent="0.2">
      <c r="A27" s="18" t="s">
        <v>21</v>
      </c>
      <c r="B27" s="68">
        <v>10001703</v>
      </c>
      <c r="C27" s="69" t="s">
        <v>95</v>
      </c>
      <c r="D27" s="74"/>
      <c r="E27" s="74"/>
      <c r="F27" s="74"/>
      <c r="G27" s="70" t="s">
        <v>89</v>
      </c>
      <c r="H27" s="19" t="s">
        <v>74</v>
      </c>
      <c r="I27" s="19">
        <v>1</v>
      </c>
      <c r="J27" s="11">
        <v>0</v>
      </c>
      <c r="K27" s="31">
        <v>22</v>
      </c>
      <c r="L27" s="11">
        <f t="shared" si="1"/>
        <v>0</v>
      </c>
      <c r="M27" s="1">
        <f t="shared" si="2"/>
        <v>0</v>
      </c>
    </row>
    <row r="28" spans="1:13" ht="15" customHeight="1" x14ac:dyDescent="0.2">
      <c r="A28" s="20" t="s">
        <v>22</v>
      </c>
      <c r="B28" s="71">
        <v>10000979</v>
      </c>
      <c r="C28" s="99" t="s">
        <v>96</v>
      </c>
      <c r="D28" s="100"/>
      <c r="E28" s="100"/>
      <c r="F28" s="100"/>
      <c r="G28" s="73" t="s">
        <v>89</v>
      </c>
      <c r="H28" s="21" t="s">
        <v>74</v>
      </c>
      <c r="I28" s="21">
        <v>1</v>
      </c>
      <c r="J28" s="22">
        <v>0</v>
      </c>
      <c r="K28" s="32">
        <v>22</v>
      </c>
      <c r="L28" s="22">
        <f t="shared" si="1"/>
        <v>0</v>
      </c>
      <c r="M28" s="1">
        <f t="shared" si="2"/>
        <v>0</v>
      </c>
    </row>
    <row r="29" spans="1:13" x14ac:dyDescent="0.2">
      <c r="A29" s="18" t="s">
        <v>23</v>
      </c>
      <c r="B29" s="68">
        <v>10003294</v>
      </c>
      <c r="C29" s="97" t="s">
        <v>97</v>
      </c>
      <c r="D29" s="98"/>
      <c r="E29" s="98"/>
      <c r="F29" s="98"/>
      <c r="G29" s="70" t="s">
        <v>89</v>
      </c>
      <c r="H29" s="19" t="s">
        <v>74</v>
      </c>
      <c r="I29" s="19">
        <v>1</v>
      </c>
      <c r="J29" s="11">
        <v>0</v>
      </c>
      <c r="K29" s="31">
        <v>22</v>
      </c>
      <c r="L29" s="11">
        <f t="shared" si="1"/>
        <v>0</v>
      </c>
      <c r="M29" s="1">
        <f t="shared" si="2"/>
        <v>0</v>
      </c>
    </row>
    <row r="30" spans="1:13" ht="15" customHeight="1" x14ac:dyDescent="0.2">
      <c r="A30" s="20" t="s">
        <v>24</v>
      </c>
      <c r="B30" s="71">
        <v>10003954</v>
      </c>
      <c r="C30" s="99" t="s">
        <v>98</v>
      </c>
      <c r="D30" s="100"/>
      <c r="E30" s="100"/>
      <c r="F30" s="100"/>
      <c r="G30" s="73" t="s">
        <v>89</v>
      </c>
      <c r="H30" s="21" t="s">
        <v>74</v>
      </c>
      <c r="I30" s="21">
        <v>1</v>
      </c>
      <c r="J30" s="22">
        <v>0</v>
      </c>
      <c r="K30" s="32">
        <v>22</v>
      </c>
      <c r="L30" s="22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68">
        <v>10002807</v>
      </c>
      <c r="C31" s="95" t="s">
        <v>99</v>
      </c>
      <c r="D31" s="96"/>
      <c r="E31" s="96"/>
      <c r="F31" s="96"/>
      <c r="G31" s="70" t="s">
        <v>89</v>
      </c>
      <c r="H31" s="19" t="s">
        <v>74</v>
      </c>
      <c r="I31" s="19">
        <v>1</v>
      </c>
      <c r="J31" s="11">
        <v>0</v>
      </c>
      <c r="K31" s="31">
        <v>22</v>
      </c>
      <c r="L31" s="11">
        <f t="shared" si="1"/>
        <v>0</v>
      </c>
      <c r="M31" s="1">
        <f t="shared" si="2"/>
        <v>0</v>
      </c>
    </row>
    <row r="32" spans="1:13" ht="15" customHeight="1" x14ac:dyDescent="0.2">
      <c r="A32" s="20" t="s">
        <v>26</v>
      </c>
      <c r="B32" s="71" t="s">
        <v>100</v>
      </c>
      <c r="C32" s="99" t="s">
        <v>101</v>
      </c>
      <c r="D32" s="100"/>
      <c r="E32" s="100"/>
      <c r="F32" s="100"/>
      <c r="G32" s="73" t="s">
        <v>89</v>
      </c>
      <c r="H32" s="21" t="s">
        <v>74</v>
      </c>
      <c r="I32" s="21">
        <v>1</v>
      </c>
      <c r="J32" s="22">
        <v>0</v>
      </c>
      <c r="K32" s="32">
        <v>22</v>
      </c>
      <c r="L32" s="22">
        <f t="shared" si="1"/>
        <v>0</v>
      </c>
      <c r="M32" s="1">
        <f t="shared" si="2"/>
        <v>0</v>
      </c>
    </row>
    <row r="33" spans="1:13" ht="15" customHeight="1" x14ac:dyDescent="0.2">
      <c r="A33" s="18" t="s">
        <v>27</v>
      </c>
      <c r="B33" s="68">
        <v>10002425</v>
      </c>
      <c r="C33" s="95" t="s">
        <v>102</v>
      </c>
      <c r="D33" s="96"/>
      <c r="E33" s="96"/>
      <c r="F33" s="96"/>
      <c r="G33" s="70" t="s">
        <v>89</v>
      </c>
      <c r="H33" s="19" t="s">
        <v>74</v>
      </c>
      <c r="I33" s="19">
        <v>1</v>
      </c>
      <c r="J33" s="11">
        <v>0</v>
      </c>
      <c r="K33" s="31">
        <v>22</v>
      </c>
      <c r="L33" s="11">
        <f t="shared" si="1"/>
        <v>0</v>
      </c>
      <c r="M33" s="1">
        <f t="shared" si="2"/>
        <v>0</v>
      </c>
    </row>
    <row r="34" spans="1:13" ht="15" customHeight="1" x14ac:dyDescent="0.2">
      <c r="A34" s="20" t="s">
        <v>28</v>
      </c>
      <c r="B34" s="71">
        <v>10001317</v>
      </c>
      <c r="C34" s="72" t="s">
        <v>103</v>
      </c>
      <c r="D34" s="75"/>
      <c r="E34" s="75"/>
      <c r="F34" s="75"/>
      <c r="G34" s="73" t="s">
        <v>89</v>
      </c>
      <c r="H34" s="21" t="s">
        <v>74</v>
      </c>
      <c r="I34" s="21">
        <v>1</v>
      </c>
      <c r="J34" s="22">
        <v>0</v>
      </c>
      <c r="K34" s="32">
        <v>22</v>
      </c>
      <c r="L34" s="22">
        <f t="shared" si="1"/>
        <v>0</v>
      </c>
      <c r="M34" s="1">
        <f t="shared" si="2"/>
        <v>0</v>
      </c>
    </row>
    <row r="35" spans="1:13" ht="15" customHeight="1" x14ac:dyDescent="0.2">
      <c r="A35" s="18" t="s">
        <v>29</v>
      </c>
      <c r="B35" s="68" t="s">
        <v>104</v>
      </c>
      <c r="C35" s="69" t="s">
        <v>105</v>
      </c>
      <c r="D35" s="74"/>
      <c r="E35" s="74"/>
      <c r="F35" s="74"/>
      <c r="G35" s="70" t="s">
        <v>89</v>
      </c>
      <c r="H35" s="19" t="s">
        <v>74</v>
      </c>
      <c r="I35" s="19">
        <v>1</v>
      </c>
      <c r="J35" s="11">
        <v>0</v>
      </c>
      <c r="K35" s="31">
        <v>22</v>
      </c>
      <c r="L35" s="11">
        <f t="shared" si="1"/>
        <v>0</v>
      </c>
      <c r="M35" s="1">
        <f t="shared" si="2"/>
        <v>0</v>
      </c>
    </row>
    <row r="36" spans="1:13" ht="15" customHeight="1" x14ac:dyDescent="0.2">
      <c r="A36" s="20" t="s">
        <v>30</v>
      </c>
      <c r="B36" s="71" t="s">
        <v>106</v>
      </c>
      <c r="C36" s="99" t="s">
        <v>107</v>
      </c>
      <c r="D36" s="100"/>
      <c r="E36" s="100"/>
      <c r="F36" s="100"/>
      <c r="G36" s="73" t="s">
        <v>89</v>
      </c>
      <c r="H36" s="21" t="s">
        <v>74</v>
      </c>
      <c r="I36" s="21">
        <v>1</v>
      </c>
      <c r="J36" s="22">
        <v>0</v>
      </c>
      <c r="K36" s="32">
        <v>22</v>
      </c>
      <c r="L36" s="22">
        <f t="shared" si="1"/>
        <v>0</v>
      </c>
      <c r="M36" s="1">
        <f t="shared" si="2"/>
        <v>0</v>
      </c>
    </row>
    <row r="37" spans="1:13" ht="15" customHeight="1" x14ac:dyDescent="0.2">
      <c r="A37" s="18" t="s">
        <v>31</v>
      </c>
      <c r="B37" s="68" t="s">
        <v>108</v>
      </c>
      <c r="C37" s="95" t="s">
        <v>107</v>
      </c>
      <c r="D37" s="96"/>
      <c r="E37" s="96"/>
      <c r="F37" s="96"/>
      <c r="G37" s="70" t="s">
        <v>89</v>
      </c>
      <c r="H37" s="19" t="s">
        <v>74</v>
      </c>
      <c r="I37" s="19">
        <v>1</v>
      </c>
      <c r="J37" s="11">
        <v>0</v>
      </c>
      <c r="K37" s="31">
        <v>22</v>
      </c>
      <c r="L37" s="11">
        <f t="shared" si="1"/>
        <v>0</v>
      </c>
      <c r="M37" s="1">
        <f t="shared" si="2"/>
        <v>0</v>
      </c>
    </row>
    <row r="38" spans="1:13" ht="15" customHeight="1" x14ac:dyDescent="0.2">
      <c r="A38" s="20" t="s">
        <v>32</v>
      </c>
      <c r="B38" s="71">
        <v>10002097</v>
      </c>
      <c r="C38" s="72" t="s">
        <v>109</v>
      </c>
      <c r="D38" s="75"/>
      <c r="E38" s="75"/>
      <c r="F38" s="75"/>
      <c r="G38" s="73" t="s">
        <v>89</v>
      </c>
      <c r="H38" s="21" t="s">
        <v>74</v>
      </c>
      <c r="I38" s="21">
        <v>1</v>
      </c>
      <c r="J38" s="22">
        <v>0</v>
      </c>
      <c r="K38" s="32">
        <v>22</v>
      </c>
      <c r="L38" s="22">
        <f t="shared" si="1"/>
        <v>0</v>
      </c>
      <c r="M38" s="1">
        <f t="shared" si="2"/>
        <v>0</v>
      </c>
    </row>
    <row r="39" spans="1:13" ht="15" customHeight="1" x14ac:dyDescent="0.2">
      <c r="A39" s="18" t="s">
        <v>33</v>
      </c>
      <c r="B39" s="68">
        <v>10002584</v>
      </c>
      <c r="C39" s="69" t="s">
        <v>110</v>
      </c>
      <c r="D39" s="74"/>
      <c r="E39" s="74"/>
      <c r="F39" s="74"/>
      <c r="G39" s="70" t="s">
        <v>89</v>
      </c>
      <c r="H39" s="23" t="s">
        <v>74</v>
      </c>
      <c r="I39" s="19">
        <v>1</v>
      </c>
      <c r="J39" s="11">
        <v>0</v>
      </c>
      <c r="K39" s="31">
        <v>22</v>
      </c>
      <c r="L39" s="24">
        <f t="shared" si="1"/>
        <v>0</v>
      </c>
      <c r="M39" s="1">
        <f t="shared" si="2"/>
        <v>0</v>
      </c>
    </row>
    <row r="40" spans="1:13" ht="15" customHeight="1" x14ac:dyDescent="0.2">
      <c r="A40" s="20" t="s">
        <v>34</v>
      </c>
      <c r="B40" s="71" t="s">
        <v>111</v>
      </c>
      <c r="C40" s="72" t="s">
        <v>112</v>
      </c>
      <c r="D40" s="75"/>
      <c r="E40" s="75"/>
      <c r="F40" s="75"/>
      <c r="G40" s="73" t="s">
        <v>89</v>
      </c>
      <c r="H40" s="21" t="s">
        <v>74</v>
      </c>
      <c r="I40" s="21">
        <v>1</v>
      </c>
      <c r="J40" s="22">
        <v>0</v>
      </c>
      <c r="K40" s="32">
        <v>22</v>
      </c>
      <c r="L40" s="22">
        <f t="shared" si="1"/>
        <v>0</v>
      </c>
      <c r="M40" s="1">
        <f t="shared" si="2"/>
        <v>0</v>
      </c>
    </row>
    <row r="41" spans="1:13" x14ac:dyDescent="0.2">
      <c r="A41" s="18" t="s">
        <v>35</v>
      </c>
      <c r="B41" s="68">
        <v>10002574</v>
      </c>
      <c r="C41" s="97" t="s">
        <v>113</v>
      </c>
      <c r="D41" s="98"/>
      <c r="E41" s="98"/>
      <c r="F41" s="98"/>
      <c r="G41" s="70" t="s">
        <v>89</v>
      </c>
      <c r="H41" s="23" t="s">
        <v>74</v>
      </c>
      <c r="I41" s="19">
        <v>1</v>
      </c>
      <c r="J41" s="11">
        <v>0</v>
      </c>
      <c r="K41" s="31">
        <v>22</v>
      </c>
      <c r="L41" s="24">
        <f t="shared" si="1"/>
        <v>0</v>
      </c>
      <c r="M41" s="1">
        <f t="shared" si="2"/>
        <v>0</v>
      </c>
    </row>
    <row r="42" spans="1:13" ht="15" customHeight="1" x14ac:dyDescent="0.2">
      <c r="A42" s="20" t="s">
        <v>36</v>
      </c>
      <c r="B42" s="71">
        <v>10003968</v>
      </c>
      <c r="C42" s="72" t="s">
        <v>114</v>
      </c>
      <c r="D42" s="75"/>
      <c r="E42" s="75"/>
      <c r="F42" s="75"/>
      <c r="G42" s="73" t="s">
        <v>89</v>
      </c>
      <c r="H42" s="21" t="s">
        <v>74</v>
      </c>
      <c r="I42" s="21">
        <v>1</v>
      </c>
      <c r="J42" s="22">
        <v>0</v>
      </c>
      <c r="K42" s="32">
        <v>22</v>
      </c>
      <c r="L42" s="22">
        <f t="shared" si="1"/>
        <v>0</v>
      </c>
      <c r="M42" s="1">
        <f t="shared" si="2"/>
        <v>0</v>
      </c>
    </row>
    <row r="43" spans="1:13" ht="15" customHeight="1" x14ac:dyDescent="0.2">
      <c r="A43" s="18" t="s">
        <v>37</v>
      </c>
      <c r="B43" s="68" t="s">
        <v>115</v>
      </c>
      <c r="C43" s="95" t="s">
        <v>116</v>
      </c>
      <c r="D43" s="96"/>
      <c r="E43" s="96"/>
      <c r="F43" s="96"/>
      <c r="G43" s="70" t="s">
        <v>89</v>
      </c>
      <c r="H43" s="23" t="s">
        <v>74</v>
      </c>
      <c r="I43" s="19">
        <v>1</v>
      </c>
      <c r="J43" s="11">
        <v>0</v>
      </c>
      <c r="K43" s="31">
        <v>22</v>
      </c>
      <c r="L43" s="24">
        <f t="shared" si="1"/>
        <v>0</v>
      </c>
      <c r="M43" s="1">
        <f t="shared" si="2"/>
        <v>0</v>
      </c>
    </row>
    <row r="44" spans="1:13" x14ac:dyDescent="0.2">
      <c r="A44" s="20" t="s">
        <v>38</v>
      </c>
      <c r="B44" s="71">
        <v>10002391</v>
      </c>
      <c r="C44" s="72" t="s">
        <v>117</v>
      </c>
      <c r="D44" s="75"/>
      <c r="E44" s="75"/>
      <c r="F44" s="75"/>
      <c r="G44" s="73" t="s">
        <v>89</v>
      </c>
      <c r="H44" s="21" t="s">
        <v>74</v>
      </c>
      <c r="I44" s="21">
        <v>1</v>
      </c>
      <c r="J44" s="22">
        <v>0</v>
      </c>
      <c r="K44" s="32">
        <v>22</v>
      </c>
      <c r="L44" s="22">
        <f t="shared" si="1"/>
        <v>0</v>
      </c>
      <c r="M44" s="1">
        <f t="shared" si="2"/>
        <v>0</v>
      </c>
    </row>
    <row r="45" spans="1:13" ht="15" customHeight="1" x14ac:dyDescent="0.2">
      <c r="A45" s="18" t="s">
        <v>39</v>
      </c>
      <c r="B45" s="68" t="s">
        <v>118</v>
      </c>
      <c r="C45" s="95" t="s">
        <v>119</v>
      </c>
      <c r="D45" s="96"/>
      <c r="E45" s="96"/>
      <c r="F45" s="96"/>
      <c r="G45" s="70" t="s">
        <v>89</v>
      </c>
      <c r="H45" s="23" t="s">
        <v>74</v>
      </c>
      <c r="I45" s="19">
        <v>1</v>
      </c>
      <c r="J45" s="11">
        <v>0</v>
      </c>
      <c r="K45" s="31">
        <v>22</v>
      </c>
      <c r="L45" s="24">
        <f t="shared" si="1"/>
        <v>0</v>
      </c>
      <c r="M45" s="1">
        <f t="shared" si="2"/>
        <v>0</v>
      </c>
    </row>
    <row r="46" spans="1:13" ht="15" customHeight="1" x14ac:dyDescent="0.2">
      <c r="A46" s="20" t="s">
        <v>40</v>
      </c>
      <c r="B46" s="71">
        <v>10003118</v>
      </c>
      <c r="C46" s="76" t="s">
        <v>120</v>
      </c>
      <c r="D46" s="77"/>
      <c r="E46" s="77"/>
      <c r="F46" s="77"/>
      <c r="G46" s="73" t="s">
        <v>89</v>
      </c>
      <c r="H46" s="21" t="s">
        <v>74</v>
      </c>
      <c r="I46" s="21">
        <v>1</v>
      </c>
      <c r="J46" s="22">
        <v>0</v>
      </c>
      <c r="K46" s="32">
        <v>22</v>
      </c>
      <c r="L46" s="22">
        <f t="shared" si="1"/>
        <v>0</v>
      </c>
      <c r="M46" s="1">
        <f t="shared" si="2"/>
        <v>0</v>
      </c>
    </row>
    <row r="47" spans="1:13" x14ac:dyDescent="0.2">
      <c r="A47" s="18" t="s">
        <v>41</v>
      </c>
      <c r="B47" s="68" t="s">
        <v>121</v>
      </c>
      <c r="C47" s="97" t="s">
        <v>122</v>
      </c>
      <c r="D47" s="98"/>
      <c r="E47" s="98"/>
      <c r="F47" s="98"/>
      <c r="G47" s="70" t="s">
        <v>89</v>
      </c>
      <c r="H47" s="23" t="s">
        <v>74</v>
      </c>
      <c r="I47" s="19">
        <v>1</v>
      </c>
      <c r="J47" s="11">
        <v>0</v>
      </c>
      <c r="K47" s="31">
        <v>22</v>
      </c>
      <c r="L47" s="24">
        <f t="shared" si="1"/>
        <v>0</v>
      </c>
      <c r="M47" s="1">
        <f t="shared" si="2"/>
        <v>0</v>
      </c>
    </row>
    <row r="48" spans="1:13" ht="15" customHeight="1" x14ac:dyDescent="0.2">
      <c r="A48" s="20" t="s">
        <v>42</v>
      </c>
      <c r="B48" s="71">
        <v>10003706</v>
      </c>
      <c r="C48" s="72" t="s">
        <v>123</v>
      </c>
      <c r="D48" s="75"/>
      <c r="E48" s="75"/>
      <c r="F48" s="75"/>
      <c r="G48" s="73" t="s">
        <v>89</v>
      </c>
      <c r="H48" s="21" t="s">
        <v>74</v>
      </c>
      <c r="I48" s="21">
        <v>1</v>
      </c>
      <c r="J48" s="22">
        <v>0</v>
      </c>
      <c r="K48" s="32">
        <v>22</v>
      </c>
      <c r="L48" s="22">
        <f t="shared" si="1"/>
        <v>0</v>
      </c>
      <c r="M48" s="1">
        <f t="shared" si="2"/>
        <v>0</v>
      </c>
    </row>
    <row r="49" spans="1:14" ht="15" customHeight="1" x14ac:dyDescent="0.2">
      <c r="A49" s="18" t="s">
        <v>43</v>
      </c>
      <c r="B49" s="68">
        <v>10003673</v>
      </c>
      <c r="C49" s="97" t="s">
        <v>124</v>
      </c>
      <c r="D49" s="98"/>
      <c r="E49" s="98"/>
      <c r="F49" s="98"/>
      <c r="G49" s="70" t="s">
        <v>89</v>
      </c>
      <c r="H49" s="23" t="s">
        <v>74</v>
      </c>
      <c r="I49" s="19">
        <v>1</v>
      </c>
      <c r="J49" s="11">
        <v>0</v>
      </c>
      <c r="K49" s="31">
        <v>22</v>
      </c>
      <c r="L49" s="24">
        <f t="shared" si="1"/>
        <v>0</v>
      </c>
      <c r="M49" s="1">
        <f t="shared" si="2"/>
        <v>0</v>
      </c>
    </row>
    <row r="50" spans="1:14" ht="15" customHeight="1" x14ac:dyDescent="0.2">
      <c r="A50" s="20" t="s">
        <v>44</v>
      </c>
      <c r="B50" s="71">
        <v>10002373</v>
      </c>
      <c r="C50" s="72" t="s">
        <v>125</v>
      </c>
      <c r="D50" s="75"/>
      <c r="E50" s="75"/>
      <c r="F50" s="75"/>
      <c r="G50" s="73" t="s">
        <v>89</v>
      </c>
      <c r="H50" s="21" t="s">
        <v>74</v>
      </c>
      <c r="I50" s="21">
        <v>1</v>
      </c>
      <c r="J50" s="22">
        <v>0</v>
      </c>
      <c r="K50" s="32">
        <v>22</v>
      </c>
      <c r="L50" s="22">
        <f t="shared" si="1"/>
        <v>0</v>
      </c>
      <c r="M50" s="1">
        <f t="shared" si="2"/>
        <v>0</v>
      </c>
    </row>
    <row r="51" spans="1:14" ht="15" customHeight="1" x14ac:dyDescent="0.2">
      <c r="A51" s="18" t="s">
        <v>45</v>
      </c>
      <c r="B51" s="68">
        <v>10002587</v>
      </c>
      <c r="C51" s="69" t="s">
        <v>126</v>
      </c>
      <c r="D51" s="74"/>
      <c r="E51" s="74"/>
      <c r="F51" s="74"/>
      <c r="G51" s="70" t="s">
        <v>89</v>
      </c>
      <c r="H51" s="23" t="s">
        <v>74</v>
      </c>
      <c r="I51" s="19">
        <v>1</v>
      </c>
      <c r="J51" s="11">
        <v>0</v>
      </c>
      <c r="K51" s="31">
        <v>22</v>
      </c>
      <c r="L51" s="24">
        <f t="shared" si="1"/>
        <v>0</v>
      </c>
      <c r="M51" s="1">
        <f t="shared" si="2"/>
        <v>0</v>
      </c>
    </row>
    <row r="52" spans="1:14" ht="15" customHeight="1" x14ac:dyDescent="0.2">
      <c r="A52" s="20" t="s">
        <v>46</v>
      </c>
      <c r="B52" s="71">
        <v>10002732</v>
      </c>
      <c r="C52" s="72" t="s">
        <v>127</v>
      </c>
      <c r="D52" s="75"/>
      <c r="E52" s="75"/>
      <c r="F52" s="75"/>
      <c r="G52" s="73" t="s">
        <v>89</v>
      </c>
      <c r="H52" s="21" t="s">
        <v>74</v>
      </c>
      <c r="I52" s="21">
        <v>1</v>
      </c>
      <c r="J52" s="22">
        <v>0</v>
      </c>
      <c r="K52" s="32">
        <v>22</v>
      </c>
      <c r="L52" s="22">
        <f t="shared" si="1"/>
        <v>0</v>
      </c>
      <c r="M52" s="1">
        <f t="shared" si="2"/>
        <v>0</v>
      </c>
      <c r="N52" s="1" t="s">
        <v>81</v>
      </c>
    </row>
    <row r="53" spans="1:14" ht="15" customHeight="1" x14ac:dyDescent="0.2">
      <c r="A53" s="18" t="s">
        <v>47</v>
      </c>
      <c r="B53" s="68">
        <v>10003322</v>
      </c>
      <c r="C53" s="69" t="s">
        <v>128</v>
      </c>
      <c r="D53" s="74"/>
      <c r="E53" s="74"/>
      <c r="F53" s="74"/>
      <c r="G53" s="70" t="s">
        <v>89</v>
      </c>
      <c r="H53" s="23" t="s">
        <v>74</v>
      </c>
      <c r="I53" s="19">
        <v>1</v>
      </c>
      <c r="J53" s="11">
        <v>0</v>
      </c>
      <c r="K53" s="31">
        <v>22</v>
      </c>
      <c r="L53" s="24">
        <f t="shared" si="1"/>
        <v>0</v>
      </c>
      <c r="M53" s="1">
        <f t="shared" ref="M53:M78" si="3">K53*L53/100</f>
        <v>0</v>
      </c>
    </row>
    <row r="54" spans="1:14" ht="15" customHeight="1" x14ac:dyDescent="0.2">
      <c r="A54" s="20" t="s">
        <v>48</v>
      </c>
      <c r="B54" s="71">
        <v>10003545</v>
      </c>
      <c r="C54" s="72" t="s">
        <v>129</v>
      </c>
      <c r="D54" s="75"/>
      <c r="E54" s="75"/>
      <c r="F54" s="75"/>
      <c r="G54" s="73" t="s">
        <v>89</v>
      </c>
      <c r="H54" s="21" t="s">
        <v>74</v>
      </c>
      <c r="I54" s="21">
        <v>1</v>
      </c>
      <c r="J54" s="22">
        <v>0</v>
      </c>
      <c r="K54" s="32">
        <v>22</v>
      </c>
      <c r="L54" s="22">
        <f t="shared" si="1"/>
        <v>0</v>
      </c>
      <c r="M54" s="1">
        <f t="shared" si="3"/>
        <v>0</v>
      </c>
    </row>
    <row r="55" spans="1:14" ht="15" customHeight="1" x14ac:dyDescent="0.2">
      <c r="A55" s="18" t="s">
        <v>49</v>
      </c>
      <c r="B55" s="68">
        <v>10003323</v>
      </c>
      <c r="C55" s="69" t="s">
        <v>130</v>
      </c>
      <c r="D55" s="74"/>
      <c r="E55" s="74"/>
      <c r="F55" s="74"/>
      <c r="G55" s="70" t="s">
        <v>89</v>
      </c>
      <c r="H55" s="23" t="s">
        <v>74</v>
      </c>
      <c r="I55" s="19">
        <v>1</v>
      </c>
      <c r="J55" s="11">
        <v>0</v>
      </c>
      <c r="K55" s="31">
        <v>22</v>
      </c>
      <c r="L55" s="24">
        <f t="shared" si="1"/>
        <v>0</v>
      </c>
      <c r="M55" s="1">
        <f t="shared" si="3"/>
        <v>0</v>
      </c>
    </row>
    <row r="56" spans="1:14" x14ac:dyDescent="0.2">
      <c r="A56" s="20" t="s">
        <v>50</v>
      </c>
      <c r="B56" s="71">
        <v>10002427</v>
      </c>
      <c r="C56" s="72" t="s">
        <v>131</v>
      </c>
      <c r="D56" s="75"/>
      <c r="E56" s="75"/>
      <c r="F56" s="75"/>
      <c r="G56" s="73" t="s">
        <v>89</v>
      </c>
      <c r="H56" s="21" t="s">
        <v>74</v>
      </c>
      <c r="I56" s="21">
        <v>1</v>
      </c>
      <c r="J56" s="22">
        <v>0</v>
      </c>
      <c r="K56" s="32">
        <v>22</v>
      </c>
      <c r="L56" s="22">
        <f t="shared" si="1"/>
        <v>0</v>
      </c>
      <c r="M56" s="1">
        <f t="shared" si="3"/>
        <v>0</v>
      </c>
    </row>
    <row r="57" spans="1:14" ht="15" customHeight="1" x14ac:dyDescent="0.2">
      <c r="A57" s="18" t="s">
        <v>51</v>
      </c>
      <c r="B57" s="68">
        <v>10002806</v>
      </c>
      <c r="C57" s="69" t="s">
        <v>132</v>
      </c>
      <c r="D57" s="74"/>
      <c r="E57" s="74"/>
      <c r="F57" s="74"/>
      <c r="G57" s="70" t="s">
        <v>89</v>
      </c>
      <c r="H57" s="23" t="s">
        <v>74</v>
      </c>
      <c r="I57" s="19">
        <v>1</v>
      </c>
      <c r="J57" s="11">
        <v>0</v>
      </c>
      <c r="K57" s="31">
        <v>22</v>
      </c>
      <c r="L57" s="24">
        <f t="shared" si="1"/>
        <v>0</v>
      </c>
      <c r="M57" s="1">
        <f t="shared" si="3"/>
        <v>0</v>
      </c>
    </row>
    <row r="58" spans="1:14" ht="15" customHeight="1" x14ac:dyDescent="0.2">
      <c r="A58" s="20" t="s">
        <v>52</v>
      </c>
      <c r="B58" s="71">
        <v>10003878</v>
      </c>
      <c r="C58" s="72" t="s">
        <v>133</v>
      </c>
      <c r="D58" s="75"/>
      <c r="E58" s="75"/>
      <c r="F58" s="75"/>
      <c r="G58" s="73" t="s">
        <v>89</v>
      </c>
      <c r="H58" s="21" t="s">
        <v>74</v>
      </c>
      <c r="I58" s="21">
        <v>1</v>
      </c>
      <c r="J58" s="22">
        <v>0</v>
      </c>
      <c r="K58" s="32">
        <v>22</v>
      </c>
      <c r="L58" s="22">
        <f t="shared" si="1"/>
        <v>0</v>
      </c>
      <c r="M58" s="1">
        <f t="shared" si="3"/>
        <v>0</v>
      </c>
    </row>
    <row r="59" spans="1:14" ht="15" customHeight="1" x14ac:dyDescent="0.2">
      <c r="A59" s="18" t="s">
        <v>53</v>
      </c>
      <c r="B59" s="68">
        <v>10002426</v>
      </c>
      <c r="C59" s="69" t="s">
        <v>134</v>
      </c>
      <c r="D59" s="74"/>
      <c r="E59" s="74"/>
      <c r="F59" s="74"/>
      <c r="G59" s="70" t="s">
        <v>89</v>
      </c>
      <c r="H59" s="23" t="s">
        <v>74</v>
      </c>
      <c r="I59" s="19">
        <v>1</v>
      </c>
      <c r="J59" s="11">
        <v>0</v>
      </c>
      <c r="K59" s="31">
        <v>22</v>
      </c>
      <c r="L59" s="24">
        <f t="shared" si="1"/>
        <v>0</v>
      </c>
      <c r="M59" s="1">
        <f t="shared" si="3"/>
        <v>0</v>
      </c>
    </row>
    <row r="60" spans="1:14" x14ac:dyDescent="0.2">
      <c r="A60" s="20" t="s">
        <v>54</v>
      </c>
      <c r="B60" s="71">
        <v>10002428</v>
      </c>
      <c r="C60" s="72" t="s">
        <v>135</v>
      </c>
      <c r="D60" s="75"/>
      <c r="E60" s="75"/>
      <c r="F60" s="75"/>
      <c r="G60" s="73" t="s">
        <v>89</v>
      </c>
      <c r="H60" s="21" t="s">
        <v>74</v>
      </c>
      <c r="I60" s="21">
        <v>1</v>
      </c>
      <c r="J60" s="22">
        <v>0</v>
      </c>
      <c r="K60" s="32">
        <v>22</v>
      </c>
      <c r="L60" s="22">
        <f t="shared" si="1"/>
        <v>0</v>
      </c>
      <c r="M60" s="1">
        <f t="shared" si="3"/>
        <v>0</v>
      </c>
    </row>
    <row r="61" spans="1:14" ht="15" customHeight="1" x14ac:dyDescent="0.2">
      <c r="A61" s="18" t="s">
        <v>55</v>
      </c>
      <c r="B61" s="68">
        <v>10003842</v>
      </c>
      <c r="C61" s="69" t="s">
        <v>136</v>
      </c>
      <c r="D61" s="74"/>
      <c r="E61" s="74"/>
      <c r="F61" s="74"/>
      <c r="G61" s="70" t="s">
        <v>89</v>
      </c>
      <c r="H61" s="23" t="s">
        <v>74</v>
      </c>
      <c r="I61" s="19">
        <v>1</v>
      </c>
      <c r="J61" s="11">
        <v>0</v>
      </c>
      <c r="K61" s="31">
        <v>22</v>
      </c>
      <c r="L61" s="24">
        <f t="shared" si="1"/>
        <v>0</v>
      </c>
      <c r="M61" s="1">
        <f t="shared" si="3"/>
        <v>0</v>
      </c>
    </row>
    <row r="62" spans="1:14" ht="15" customHeight="1" x14ac:dyDescent="0.2">
      <c r="A62" s="20" t="s">
        <v>56</v>
      </c>
      <c r="B62" s="71">
        <v>10002321</v>
      </c>
      <c r="C62" s="72" t="s">
        <v>137</v>
      </c>
      <c r="D62" s="75"/>
      <c r="E62" s="75"/>
      <c r="F62" s="75"/>
      <c r="G62" s="73" t="s">
        <v>89</v>
      </c>
      <c r="H62" s="21" t="s">
        <v>74</v>
      </c>
      <c r="I62" s="21">
        <v>1</v>
      </c>
      <c r="J62" s="22">
        <v>0</v>
      </c>
      <c r="K62" s="32">
        <v>22</v>
      </c>
      <c r="L62" s="22">
        <f t="shared" si="1"/>
        <v>0</v>
      </c>
      <c r="M62" s="1">
        <f t="shared" si="3"/>
        <v>0</v>
      </c>
    </row>
    <row r="63" spans="1:14" ht="15" customHeight="1" x14ac:dyDescent="0.2">
      <c r="A63" s="18" t="s">
        <v>57</v>
      </c>
      <c r="B63" s="68">
        <v>10003694</v>
      </c>
      <c r="C63" s="69" t="s">
        <v>138</v>
      </c>
      <c r="D63" s="74"/>
      <c r="E63" s="74"/>
      <c r="F63" s="74"/>
      <c r="G63" s="70" t="s">
        <v>89</v>
      </c>
      <c r="H63" s="23" t="s">
        <v>74</v>
      </c>
      <c r="I63" s="19">
        <v>1</v>
      </c>
      <c r="J63" s="11">
        <v>0</v>
      </c>
      <c r="K63" s="31">
        <v>22</v>
      </c>
      <c r="L63" s="24">
        <f t="shared" si="1"/>
        <v>0</v>
      </c>
      <c r="M63" s="1">
        <f t="shared" si="3"/>
        <v>0</v>
      </c>
    </row>
    <row r="64" spans="1:14" x14ac:dyDescent="0.2">
      <c r="A64" s="20" t="s">
        <v>58</v>
      </c>
      <c r="B64" s="71">
        <v>10002322</v>
      </c>
      <c r="C64" s="72" t="s">
        <v>139</v>
      </c>
      <c r="D64" s="75"/>
      <c r="E64" s="75"/>
      <c r="F64" s="75"/>
      <c r="G64" s="73" t="s">
        <v>89</v>
      </c>
      <c r="H64" s="21" t="s">
        <v>74</v>
      </c>
      <c r="I64" s="21">
        <v>1</v>
      </c>
      <c r="J64" s="22">
        <v>0</v>
      </c>
      <c r="K64" s="32">
        <v>22</v>
      </c>
      <c r="L64" s="22">
        <f t="shared" si="1"/>
        <v>0</v>
      </c>
      <c r="M64" s="1">
        <f t="shared" si="3"/>
        <v>0</v>
      </c>
    </row>
    <row r="65" spans="1:13" x14ac:dyDescent="0.2">
      <c r="A65" s="18" t="s">
        <v>59</v>
      </c>
      <c r="B65" s="68">
        <v>10003695</v>
      </c>
      <c r="C65" s="69" t="s">
        <v>140</v>
      </c>
      <c r="D65" s="74"/>
      <c r="E65" s="74"/>
      <c r="F65" s="74"/>
      <c r="G65" s="70" t="s">
        <v>89</v>
      </c>
      <c r="H65" s="23" t="s">
        <v>74</v>
      </c>
      <c r="I65" s="19">
        <v>1</v>
      </c>
      <c r="J65" s="11">
        <v>0</v>
      </c>
      <c r="K65" s="31">
        <v>22</v>
      </c>
      <c r="L65" s="24">
        <f t="shared" si="1"/>
        <v>0</v>
      </c>
      <c r="M65" s="1">
        <f t="shared" si="3"/>
        <v>0</v>
      </c>
    </row>
    <row r="66" spans="1:13" x14ac:dyDescent="0.2">
      <c r="A66" s="20" t="s">
        <v>60</v>
      </c>
      <c r="B66" s="71">
        <v>10003165</v>
      </c>
      <c r="C66" s="72" t="s">
        <v>141</v>
      </c>
      <c r="D66" s="75"/>
      <c r="E66" s="75"/>
      <c r="F66" s="75"/>
      <c r="G66" s="73" t="s">
        <v>89</v>
      </c>
      <c r="H66" s="21" t="s">
        <v>74</v>
      </c>
      <c r="I66" s="21">
        <v>1</v>
      </c>
      <c r="J66" s="22">
        <v>0</v>
      </c>
      <c r="K66" s="32">
        <v>22</v>
      </c>
      <c r="L66" s="22">
        <f t="shared" si="1"/>
        <v>0</v>
      </c>
      <c r="M66" s="1">
        <f t="shared" si="3"/>
        <v>0</v>
      </c>
    </row>
    <row r="67" spans="1:13" ht="15" customHeight="1" x14ac:dyDescent="0.2">
      <c r="A67" s="18" t="s">
        <v>61</v>
      </c>
      <c r="B67" s="68">
        <v>10002071</v>
      </c>
      <c r="C67" s="69" t="s">
        <v>142</v>
      </c>
      <c r="D67" s="74"/>
      <c r="E67" s="74"/>
      <c r="F67" s="74"/>
      <c r="G67" s="70" t="s">
        <v>89</v>
      </c>
      <c r="H67" s="23" t="s">
        <v>74</v>
      </c>
      <c r="I67" s="19">
        <v>1</v>
      </c>
      <c r="J67" s="11">
        <v>0</v>
      </c>
      <c r="K67" s="31">
        <v>22</v>
      </c>
      <c r="L67" s="24">
        <f t="shared" si="1"/>
        <v>0</v>
      </c>
      <c r="M67" s="1">
        <f t="shared" si="3"/>
        <v>0</v>
      </c>
    </row>
    <row r="68" spans="1:13" ht="15" customHeight="1" x14ac:dyDescent="0.2">
      <c r="A68" s="20" t="s">
        <v>62</v>
      </c>
      <c r="B68" s="71">
        <v>10002037</v>
      </c>
      <c r="C68" s="72" t="s">
        <v>143</v>
      </c>
      <c r="D68" s="75"/>
      <c r="E68" s="75"/>
      <c r="F68" s="75"/>
      <c r="G68" s="73" t="s">
        <v>89</v>
      </c>
      <c r="H68" s="21" t="s">
        <v>74</v>
      </c>
      <c r="I68" s="21">
        <v>1</v>
      </c>
      <c r="J68" s="22">
        <v>0</v>
      </c>
      <c r="K68" s="32">
        <v>22</v>
      </c>
      <c r="L68" s="22">
        <f t="shared" si="1"/>
        <v>0</v>
      </c>
      <c r="M68" s="1">
        <f t="shared" si="3"/>
        <v>0</v>
      </c>
    </row>
    <row r="69" spans="1:13" ht="15" customHeight="1" x14ac:dyDescent="0.2">
      <c r="A69" s="18" t="s">
        <v>63</v>
      </c>
      <c r="B69" s="68">
        <v>10003971</v>
      </c>
      <c r="C69" s="69" t="s">
        <v>144</v>
      </c>
      <c r="D69" s="74"/>
      <c r="E69" s="74"/>
      <c r="F69" s="74"/>
      <c r="G69" s="70" t="s">
        <v>89</v>
      </c>
      <c r="H69" s="23" t="s">
        <v>74</v>
      </c>
      <c r="I69" s="19">
        <v>1</v>
      </c>
      <c r="J69" s="11">
        <v>0</v>
      </c>
      <c r="K69" s="31">
        <v>22</v>
      </c>
      <c r="L69" s="24">
        <f>I70*J69</f>
        <v>0</v>
      </c>
      <c r="M69" s="1">
        <f t="shared" si="3"/>
        <v>0</v>
      </c>
    </row>
    <row r="70" spans="1:13" ht="15" customHeight="1" x14ac:dyDescent="0.2">
      <c r="A70" s="20" t="s">
        <v>64</v>
      </c>
      <c r="B70" s="71">
        <v>10002457</v>
      </c>
      <c r="C70" s="72" t="s">
        <v>145</v>
      </c>
      <c r="D70" s="75"/>
      <c r="E70" s="75"/>
      <c r="F70" s="75"/>
      <c r="G70" s="73" t="s">
        <v>89</v>
      </c>
      <c r="H70" s="21" t="s">
        <v>74</v>
      </c>
      <c r="I70" s="21">
        <v>1</v>
      </c>
      <c r="J70" s="22">
        <v>0</v>
      </c>
      <c r="K70" s="32">
        <v>22</v>
      </c>
      <c r="L70" s="22">
        <f>I71*J70</f>
        <v>0</v>
      </c>
      <c r="M70" s="1">
        <f t="shared" si="3"/>
        <v>0</v>
      </c>
    </row>
    <row r="71" spans="1:13" ht="15" customHeight="1" x14ac:dyDescent="0.2">
      <c r="A71" s="18" t="s">
        <v>65</v>
      </c>
      <c r="B71" s="68">
        <v>10003196</v>
      </c>
      <c r="C71" s="69" t="s">
        <v>146</v>
      </c>
      <c r="D71" s="74"/>
      <c r="E71" s="74"/>
      <c r="F71" s="74"/>
      <c r="G71" s="70" t="s">
        <v>89</v>
      </c>
      <c r="H71" s="23" t="s">
        <v>74</v>
      </c>
      <c r="I71" s="19">
        <v>1</v>
      </c>
      <c r="J71" s="11">
        <v>0</v>
      </c>
      <c r="K71" s="31">
        <v>22</v>
      </c>
      <c r="L71" s="24">
        <f>I71*J71</f>
        <v>0</v>
      </c>
      <c r="M71" s="1">
        <f t="shared" si="3"/>
        <v>0</v>
      </c>
    </row>
    <row r="72" spans="1:13" ht="15" customHeight="1" x14ac:dyDescent="0.2">
      <c r="A72" s="20" t="s">
        <v>66</v>
      </c>
      <c r="B72" s="71">
        <v>10003830</v>
      </c>
      <c r="C72" s="72" t="s">
        <v>147</v>
      </c>
      <c r="D72" s="75"/>
      <c r="E72" s="75"/>
      <c r="F72" s="75"/>
      <c r="G72" s="73" t="s">
        <v>89</v>
      </c>
      <c r="H72" s="21" t="s">
        <v>74</v>
      </c>
      <c r="I72" s="21">
        <v>1</v>
      </c>
      <c r="J72" s="22">
        <v>0</v>
      </c>
      <c r="K72" s="32">
        <v>22</v>
      </c>
      <c r="L72" s="22">
        <f>I72*J72</f>
        <v>0</v>
      </c>
      <c r="M72" s="1">
        <f t="shared" si="3"/>
        <v>0</v>
      </c>
    </row>
    <row r="73" spans="1:13" ht="15" customHeight="1" x14ac:dyDescent="0.2">
      <c r="A73" s="18" t="s">
        <v>67</v>
      </c>
      <c r="B73" s="68">
        <v>10003613</v>
      </c>
      <c r="C73" s="69" t="s">
        <v>148</v>
      </c>
      <c r="D73" s="74"/>
      <c r="E73" s="74"/>
      <c r="F73" s="74"/>
      <c r="G73" s="70" t="s">
        <v>89</v>
      </c>
      <c r="H73" s="23" t="s">
        <v>74</v>
      </c>
      <c r="I73" s="19">
        <v>1</v>
      </c>
      <c r="J73" s="11">
        <v>0</v>
      </c>
      <c r="K73" s="31">
        <v>22</v>
      </c>
      <c r="L73" s="24">
        <f t="shared" ref="L73:L78" si="4">I73*J73</f>
        <v>0</v>
      </c>
      <c r="M73" s="1">
        <f t="shared" si="3"/>
        <v>0</v>
      </c>
    </row>
    <row r="74" spans="1:13" ht="15" customHeight="1" x14ac:dyDescent="0.2">
      <c r="A74" s="20" t="s">
        <v>68</v>
      </c>
      <c r="B74" s="71">
        <v>10003789</v>
      </c>
      <c r="C74" s="72" t="s">
        <v>149</v>
      </c>
      <c r="D74" s="75"/>
      <c r="E74" s="75"/>
      <c r="F74" s="75"/>
      <c r="G74" s="73" t="s">
        <v>89</v>
      </c>
      <c r="H74" s="21" t="s">
        <v>74</v>
      </c>
      <c r="I74" s="21">
        <v>1</v>
      </c>
      <c r="J74" s="22">
        <v>0</v>
      </c>
      <c r="K74" s="32">
        <v>22</v>
      </c>
      <c r="L74" s="22">
        <f t="shared" si="4"/>
        <v>0</v>
      </c>
      <c r="M74" s="1">
        <f t="shared" si="3"/>
        <v>0</v>
      </c>
    </row>
    <row r="75" spans="1:13" ht="15" customHeight="1" x14ac:dyDescent="0.2">
      <c r="A75" s="18" t="s">
        <v>69</v>
      </c>
      <c r="B75" s="68">
        <v>10003683</v>
      </c>
      <c r="C75" s="69" t="s">
        <v>150</v>
      </c>
      <c r="D75" s="74"/>
      <c r="E75" s="74"/>
      <c r="F75" s="74"/>
      <c r="G75" s="70" t="s">
        <v>89</v>
      </c>
      <c r="H75" s="23" t="s">
        <v>74</v>
      </c>
      <c r="I75" s="19">
        <v>1</v>
      </c>
      <c r="J75" s="11">
        <v>0</v>
      </c>
      <c r="K75" s="31">
        <v>22</v>
      </c>
      <c r="L75" s="24">
        <f t="shared" si="4"/>
        <v>0</v>
      </c>
      <c r="M75" s="1">
        <f t="shared" si="3"/>
        <v>0</v>
      </c>
    </row>
    <row r="76" spans="1:13" ht="15" customHeight="1" x14ac:dyDescent="0.2">
      <c r="A76" s="20" t="s">
        <v>70</v>
      </c>
      <c r="B76" s="71">
        <v>10003929</v>
      </c>
      <c r="C76" s="72" t="s">
        <v>151</v>
      </c>
      <c r="D76" s="75"/>
      <c r="E76" s="75"/>
      <c r="F76" s="75"/>
      <c r="G76" s="73" t="s">
        <v>89</v>
      </c>
      <c r="H76" s="21" t="s">
        <v>74</v>
      </c>
      <c r="I76" s="21">
        <v>1</v>
      </c>
      <c r="J76" s="22">
        <v>0</v>
      </c>
      <c r="K76" s="32">
        <v>22</v>
      </c>
      <c r="L76" s="22">
        <f t="shared" si="4"/>
        <v>0</v>
      </c>
      <c r="M76" s="1">
        <f t="shared" si="3"/>
        <v>0</v>
      </c>
    </row>
    <row r="77" spans="1:13" ht="15" customHeight="1" x14ac:dyDescent="0.2">
      <c r="A77" s="18" t="s">
        <v>71</v>
      </c>
      <c r="B77" s="68">
        <v>10003279</v>
      </c>
      <c r="C77" s="69" t="s">
        <v>152</v>
      </c>
      <c r="D77" s="74"/>
      <c r="E77" s="74"/>
      <c r="F77" s="74"/>
      <c r="G77" s="70" t="s">
        <v>89</v>
      </c>
      <c r="H77" s="23" t="s">
        <v>74</v>
      </c>
      <c r="I77" s="19">
        <v>1</v>
      </c>
      <c r="J77" s="11">
        <v>0</v>
      </c>
      <c r="K77" s="31">
        <v>22</v>
      </c>
      <c r="L77" s="24">
        <f t="shared" si="4"/>
        <v>0</v>
      </c>
      <c r="M77" s="1">
        <f t="shared" si="3"/>
        <v>0</v>
      </c>
    </row>
    <row r="78" spans="1:13" ht="15" customHeight="1" x14ac:dyDescent="0.2">
      <c r="A78" s="20" t="s">
        <v>72</v>
      </c>
      <c r="B78" s="71">
        <v>10003326</v>
      </c>
      <c r="C78" s="72" t="s">
        <v>152</v>
      </c>
      <c r="D78" s="75"/>
      <c r="E78" s="75"/>
      <c r="F78" s="75"/>
      <c r="G78" s="73" t="s">
        <v>89</v>
      </c>
      <c r="H78" s="21" t="s">
        <v>74</v>
      </c>
      <c r="I78" s="21">
        <v>1</v>
      </c>
      <c r="J78" s="22">
        <v>0</v>
      </c>
      <c r="K78" s="32">
        <v>22</v>
      </c>
      <c r="L78" s="22">
        <f t="shared" si="4"/>
        <v>0</v>
      </c>
      <c r="M78" s="1">
        <f t="shared" si="3"/>
        <v>0</v>
      </c>
    </row>
    <row r="83" spans="2:12" x14ac:dyDescent="0.2">
      <c r="I83" s="25" t="s">
        <v>75</v>
      </c>
      <c r="J83" s="26"/>
      <c r="K83" s="27"/>
      <c r="L83" s="28">
        <f>SUM(L18:L78)</f>
        <v>0</v>
      </c>
    </row>
    <row r="84" spans="2:12" x14ac:dyDescent="0.2">
      <c r="I84" s="25" t="s">
        <v>76</v>
      </c>
      <c r="J84" s="26"/>
      <c r="K84" s="27"/>
      <c r="L84" s="28">
        <f>SUM(M18:M78)</f>
        <v>0</v>
      </c>
    </row>
    <row r="85" spans="2:12" ht="13.5" thickBot="1" x14ac:dyDescent="0.25">
      <c r="I85" s="25" t="s">
        <v>77</v>
      </c>
      <c r="J85" s="26"/>
      <c r="K85" s="27"/>
      <c r="L85" s="29">
        <f>L83+L84</f>
        <v>0</v>
      </c>
    </row>
    <row r="86" spans="2:12" ht="13.5" thickTop="1" x14ac:dyDescent="0.2"/>
    <row r="88" spans="2:12" s="33" customFormat="1" x14ac:dyDescent="0.2">
      <c r="B88" s="87" t="s">
        <v>169</v>
      </c>
      <c r="C88" s="87"/>
      <c r="D88" s="87"/>
      <c r="E88" s="87"/>
      <c r="F88" s="87"/>
      <c r="G88" s="87"/>
      <c r="H88" s="87"/>
      <c r="I88" s="87"/>
      <c r="J88" s="87"/>
      <c r="K88" s="87"/>
    </row>
    <row r="89" spans="2:12" s="33" customFormat="1" ht="25.5" customHeight="1" x14ac:dyDescent="0.2">
      <c r="B89" s="88" t="s">
        <v>170</v>
      </c>
      <c r="C89" s="88"/>
      <c r="D89" s="88"/>
      <c r="E89" s="88"/>
      <c r="F89" s="88"/>
      <c r="G89" s="88"/>
      <c r="H89" s="88"/>
      <c r="I89" s="88"/>
      <c r="J89" s="88"/>
      <c r="K89" s="88"/>
    </row>
    <row r="92" spans="2:12" x14ac:dyDescent="0.2">
      <c r="J92" s="1" t="s">
        <v>78</v>
      </c>
    </row>
    <row r="94" spans="2:12" x14ac:dyDescent="0.2">
      <c r="J94" s="30"/>
      <c r="K94" s="30"/>
    </row>
  </sheetData>
  <sheetProtection selectLockedCells="1"/>
  <mergeCells count="22">
    <mergeCell ref="C49:F49"/>
    <mergeCell ref="C30:F30"/>
    <mergeCell ref="C32:F32"/>
    <mergeCell ref="C37:F37"/>
    <mergeCell ref="C36:F36"/>
    <mergeCell ref="C47:F47"/>
    <mergeCell ref="B88:K88"/>
    <mergeCell ref="B89:K89"/>
    <mergeCell ref="A13:L13"/>
    <mergeCell ref="A14:L14"/>
    <mergeCell ref="C18:F18"/>
    <mergeCell ref="C19:F19"/>
    <mergeCell ref="C45:F45"/>
    <mergeCell ref="C41:F41"/>
    <mergeCell ref="C43:F43"/>
    <mergeCell ref="C23:F23"/>
    <mergeCell ref="C26:F26"/>
    <mergeCell ref="C25:F25"/>
    <mergeCell ref="C28:F28"/>
    <mergeCell ref="C29:F29"/>
    <mergeCell ref="C31:F31"/>
    <mergeCell ref="C33:F33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1" fitToHeight="0" orientation="portrait" horizontalDpi="1200" verticalDpi="1200" r:id="rId1"/>
  <headerFooter>
    <oddHeader>&amp;R&amp;"Arial,Krepko"&amp;12OBR-6</oddHeader>
    <oddFooter xml:space="preserve">&amp;L&amp;"Arial,Poševno"&amp;10UKC Maribor&amp;C&amp;P/&amp;N&amp;R&amp;"Arial,Poševno"&amp;10Vzdrževanje medicinske opreme EKU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2"/>
  <sheetViews>
    <sheetView zoomScaleNormal="100" workbookViewId="0">
      <selection activeCell="C23" sqref="C23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64" customWidth="1"/>
    <col min="7" max="7" width="10.42578125" style="67" customWidth="1"/>
    <col min="8" max="8" width="14.85546875" style="64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6" t="s">
        <v>7</v>
      </c>
      <c r="B3" s="56"/>
      <c r="C3" s="56"/>
      <c r="D3" s="56"/>
      <c r="E3" s="56"/>
      <c r="F3" s="57"/>
      <c r="G3" s="57"/>
      <c r="H3" s="57"/>
      <c r="I3" s="57"/>
      <c r="J3" s="57"/>
      <c r="K3" s="57"/>
    </row>
    <row r="4" spans="1:11" x14ac:dyDescent="0.25">
      <c r="A4" s="102"/>
      <c r="B4" s="102"/>
      <c r="C4" s="102"/>
      <c r="D4" s="102"/>
      <c r="E4" s="102"/>
      <c r="F4" s="57"/>
      <c r="G4" s="57"/>
      <c r="H4" s="57"/>
      <c r="I4" s="57"/>
      <c r="J4" s="57"/>
      <c r="K4" s="57"/>
    </row>
    <row r="5" spans="1:11" x14ac:dyDescent="0.25">
      <c r="A5" s="103"/>
      <c r="B5" s="103"/>
      <c r="C5" s="103"/>
      <c r="D5" s="103"/>
      <c r="E5" s="103"/>
      <c r="F5" s="57"/>
      <c r="G5" s="57"/>
      <c r="H5" s="57"/>
      <c r="I5" s="57"/>
      <c r="J5" s="57"/>
      <c r="K5" s="57"/>
    </row>
    <row r="6" spans="1:11" x14ac:dyDescent="0.25">
      <c r="A6" s="103"/>
      <c r="B6" s="103"/>
      <c r="C6" s="103"/>
      <c r="D6" s="103"/>
      <c r="E6" s="103"/>
      <c r="F6" s="57"/>
      <c r="G6" s="57"/>
      <c r="H6" s="57"/>
      <c r="I6" s="57"/>
      <c r="J6" s="57"/>
      <c r="K6" s="57"/>
    </row>
    <row r="7" spans="1:11" x14ac:dyDescent="0.25">
      <c r="A7" s="56"/>
      <c r="B7" s="56"/>
      <c r="C7" s="56"/>
      <c r="D7" s="56"/>
      <c r="E7" s="56"/>
      <c r="F7" s="57"/>
      <c r="G7" s="57"/>
      <c r="H7" s="57"/>
      <c r="I7" s="57"/>
      <c r="J7" s="57"/>
      <c r="K7" s="57"/>
    </row>
    <row r="8" spans="1:11" x14ac:dyDescent="0.25">
      <c r="A8" s="56" t="s">
        <v>8</v>
      </c>
      <c r="B8" s="56"/>
      <c r="C8" s="56"/>
      <c r="D8" s="102"/>
      <c r="E8" s="102"/>
      <c r="F8" s="57"/>
      <c r="G8" s="57"/>
      <c r="H8" s="57"/>
      <c r="I8" s="57"/>
      <c r="J8" s="57"/>
      <c r="K8" s="57"/>
    </row>
    <row r="9" spans="1:11" x14ac:dyDescent="0.25">
      <c r="A9" s="56" t="s">
        <v>153</v>
      </c>
      <c r="B9" s="56"/>
      <c r="C9" s="102"/>
      <c r="D9" s="102"/>
      <c r="E9" s="56"/>
      <c r="F9" s="57"/>
      <c r="G9" s="57"/>
      <c r="H9" s="57"/>
      <c r="I9" s="57"/>
      <c r="J9" s="57"/>
      <c r="K9" s="57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104" t="s">
        <v>160</v>
      </c>
      <c r="B12" s="104"/>
      <c r="C12" s="104"/>
      <c r="D12" s="104"/>
      <c r="E12" s="104"/>
      <c r="F12" s="104"/>
      <c r="G12" s="104"/>
      <c r="H12" s="104"/>
      <c r="I12" s="58"/>
      <c r="J12" s="58"/>
      <c r="K12" s="58"/>
    </row>
    <row r="13" spans="1:11" ht="18" x14ac:dyDescent="0.25">
      <c r="A13" s="101" t="s">
        <v>161</v>
      </c>
      <c r="B13" s="101"/>
      <c r="C13" s="101"/>
      <c r="D13" s="101"/>
      <c r="E13" s="101"/>
      <c r="F13" s="101"/>
      <c r="G13" s="101"/>
      <c r="H13" s="101"/>
      <c r="I13" s="59"/>
      <c r="J13" s="59"/>
      <c r="K13" s="59"/>
    </row>
    <row r="14" spans="1:11" x14ac:dyDescent="0.25">
      <c r="F14"/>
      <c r="G14"/>
      <c r="H14"/>
    </row>
    <row r="16" spans="1:11" s="60" customFormat="1" ht="30" x14ac:dyDescent="0.25">
      <c r="A16" s="60" t="s">
        <v>154</v>
      </c>
      <c r="B16" s="60" t="s">
        <v>82</v>
      </c>
      <c r="C16" s="60" t="s">
        <v>155</v>
      </c>
      <c r="D16" s="60" t="s">
        <v>156</v>
      </c>
      <c r="E16" s="60" t="s">
        <v>157</v>
      </c>
      <c r="F16" s="61" t="s">
        <v>4</v>
      </c>
      <c r="G16" s="62" t="s">
        <v>5</v>
      </c>
      <c r="H16" s="63" t="s">
        <v>6</v>
      </c>
      <c r="I16" s="60" t="s">
        <v>158</v>
      </c>
    </row>
    <row r="17" spans="1:11" x14ac:dyDescent="0.25">
      <c r="A17" s="33">
        <v>1</v>
      </c>
      <c r="B17" s="33" t="s">
        <v>89</v>
      </c>
      <c r="C17" s="33" t="s">
        <v>162</v>
      </c>
      <c r="D17" s="34" t="s">
        <v>163</v>
      </c>
      <c r="E17" s="33">
        <v>1</v>
      </c>
      <c r="F17" s="82"/>
      <c r="G17" s="83">
        <v>22</v>
      </c>
      <c r="H17" s="84">
        <f>Tabela5[[#This Row],[Količina ]]*Tabela5[[#This Row],[Cena na EM brez DDV]]</f>
        <v>0</v>
      </c>
      <c r="I17" s="82">
        <f>Tabela5[[#This Row],[DDV (%)]]*Tabela5[[#This Row],[Vrednost brez DDV]]/100</f>
        <v>0</v>
      </c>
    </row>
    <row r="18" spans="1:11" x14ac:dyDescent="0.25">
      <c r="A18" s="33">
        <v>2</v>
      </c>
      <c r="B18" s="33" t="s">
        <v>89</v>
      </c>
      <c r="C18" s="33" t="s">
        <v>162</v>
      </c>
      <c r="D18" s="34" t="s">
        <v>164</v>
      </c>
      <c r="E18" s="33">
        <v>1</v>
      </c>
      <c r="F18" s="82"/>
      <c r="G18" s="83">
        <v>22</v>
      </c>
      <c r="H18" s="84">
        <f>Tabela5[[#This Row],[Količina ]]*Tabela5[[#This Row],[Cena na EM brez DDV]]</f>
        <v>0</v>
      </c>
      <c r="I18" s="82">
        <f>Tabela5[[#This Row],[DDV (%)]]*Tabela5[[#This Row],[Vrednost brez DDV]]/100</f>
        <v>0</v>
      </c>
    </row>
    <row r="22" spans="1:11" x14ac:dyDescent="0.25">
      <c r="E22" s="36" t="s">
        <v>75</v>
      </c>
      <c r="F22" s="36"/>
      <c r="G22" s="36"/>
      <c r="H22" s="65">
        <f>SUM(H17:H18)</f>
        <v>0</v>
      </c>
    </row>
    <row r="23" spans="1:11" x14ac:dyDescent="0.25">
      <c r="E23" s="36" t="s">
        <v>76</v>
      </c>
      <c r="F23" s="36"/>
      <c r="G23" s="36"/>
      <c r="H23" s="65">
        <f>SUM(I17:I18)</f>
        <v>0</v>
      </c>
    </row>
    <row r="24" spans="1:11" ht="15.75" thickBot="1" x14ac:dyDescent="0.3">
      <c r="E24" s="36" t="s">
        <v>159</v>
      </c>
      <c r="F24" s="36"/>
      <c r="G24" s="36"/>
      <c r="H24" s="66">
        <f>H22+H23</f>
        <v>0</v>
      </c>
    </row>
    <row r="25" spans="1:11" ht="15.75" thickTop="1" x14ac:dyDescent="0.25"/>
    <row r="27" spans="1:11" s="33" customFormat="1" ht="12.75" x14ac:dyDescent="0.2">
      <c r="B27" s="87" t="s">
        <v>169</v>
      </c>
      <c r="C27" s="87"/>
      <c r="D27" s="87"/>
      <c r="E27" s="87"/>
      <c r="F27" s="87"/>
      <c r="G27" s="87"/>
      <c r="H27" s="87"/>
      <c r="I27" s="87"/>
      <c r="J27" s="87"/>
      <c r="K27" s="87"/>
    </row>
    <row r="28" spans="1:11" s="33" customFormat="1" ht="25.5" customHeight="1" x14ac:dyDescent="0.2">
      <c r="B28" s="88" t="s">
        <v>170</v>
      </c>
      <c r="C28" s="88"/>
      <c r="D28" s="88"/>
      <c r="E28" s="88"/>
      <c r="F28" s="88"/>
      <c r="G28" s="88"/>
      <c r="H28" s="88"/>
      <c r="I28" s="88"/>
      <c r="J28" s="88"/>
      <c r="K28" s="88"/>
    </row>
    <row r="30" spans="1:11" x14ac:dyDescent="0.25">
      <c r="F30" s="64" t="s">
        <v>78</v>
      </c>
    </row>
    <row r="32" spans="1:11" x14ac:dyDescent="0.25">
      <c r="F32" s="80"/>
      <c r="G32" s="81"/>
    </row>
  </sheetData>
  <mergeCells count="9">
    <mergeCell ref="B27:K27"/>
    <mergeCell ref="B28:K28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&amp;ROBR-6</oddHeader>
    <oddFooter>&amp;L&amp;"-,Ležeče"UKC Maribor&amp;R&amp;"-,Ležeče"Vzdrževanje medicinske opreme EKU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8249-EBF9-4A8A-BA24-14259FEB746D}">
  <sheetPr>
    <pageSetUpPr fitToPage="1"/>
  </sheetPr>
  <dimension ref="A1:K21"/>
  <sheetViews>
    <sheetView zoomScaleNormal="100" workbookViewId="0">
      <selection activeCell="I26" sqref="I26"/>
    </sheetView>
  </sheetViews>
  <sheetFormatPr defaultRowHeight="15" x14ac:dyDescent="0.25"/>
  <sheetData>
    <row r="1" spans="1:11" s="48" customFormat="1" ht="12.75" x14ac:dyDescent="0.2">
      <c r="B1" s="49"/>
      <c r="H1" s="50"/>
    </row>
    <row r="2" spans="1:11" s="48" customFormat="1" ht="12.75" x14ac:dyDescent="0.2">
      <c r="B2" s="49"/>
      <c r="H2" s="50"/>
    </row>
    <row r="3" spans="1:11" s="33" customFormat="1" ht="12.75" x14ac:dyDescent="0.2">
      <c r="A3" s="34" t="s">
        <v>7</v>
      </c>
      <c r="B3" s="34"/>
      <c r="C3" s="34"/>
      <c r="D3" s="34"/>
      <c r="H3" s="35"/>
    </row>
    <row r="4" spans="1:11" s="33" customFormat="1" ht="12.75" x14ac:dyDescent="0.2">
      <c r="A4" s="51"/>
      <c r="B4" s="47"/>
      <c r="C4" s="51"/>
      <c r="D4" s="36"/>
      <c r="E4" s="36"/>
      <c r="H4" s="35"/>
    </row>
    <row r="5" spans="1:11" s="33" customFormat="1" ht="12.75" x14ac:dyDescent="0.2">
      <c r="A5" s="51"/>
      <c r="B5" s="47"/>
      <c r="C5" s="51"/>
      <c r="D5" s="37"/>
      <c r="E5" s="37"/>
      <c r="H5" s="35"/>
    </row>
    <row r="6" spans="1:11" s="33" customFormat="1" ht="12.75" x14ac:dyDescent="0.2">
      <c r="A6" s="51"/>
      <c r="B6" s="47"/>
      <c r="C6" s="51"/>
      <c r="D6" s="36"/>
      <c r="E6" s="36"/>
      <c r="H6" s="35"/>
    </row>
    <row r="7" spans="1:11" s="33" customFormat="1" ht="12.75" x14ac:dyDescent="0.2">
      <c r="B7" s="34"/>
      <c r="H7" s="35"/>
    </row>
    <row r="8" spans="1:11" s="33" customFormat="1" ht="12.75" x14ac:dyDescent="0.2">
      <c r="A8" s="34" t="s">
        <v>8</v>
      </c>
      <c r="B8" s="34"/>
      <c r="C8" s="51"/>
      <c r="D8" s="51"/>
      <c r="E8" s="36"/>
      <c r="H8" s="35"/>
    </row>
    <row r="9" spans="1:11" s="33" customFormat="1" ht="12.75" x14ac:dyDescent="0.2">
      <c r="A9" s="34" t="s">
        <v>9</v>
      </c>
      <c r="B9" s="47"/>
      <c r="C9" s="51"/>
      <c r="D9" s="38"/>
      <c r="H9" s="35"/>
    </row>
    <row r="10" spans="1:11" s="48" customFormat="1" ht="12.75" x14ac:dyDescent="0.2">
      <c r="B10" s="49"/>
      <c r="H10" s="50"/>
    </row>
    <row r="11" spans="1:11" s="48" customFormat="1" ht="12.75" x14ac:dyDescent="0.2">
      <c r="B11" s="49"/>
      <c r="H11" s="50"/>
    </row>
    <row r="12" spans="1:11" s="48" customFormat="1" ht="12.75" x14ac:dyDescent="0.2">
      <c r="B12" s="49"/>
      <c r="H12" s="50"/>
    </row>
    <row r="13" spans="1:11" s="48" customFormat="1" ht="18" x14ac:dyDescent="0.2">
      <c r="A13" s="112" t="s">
        <v>85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52"/>
    </row>
    <row r="14" spans="1:11" s="48" customFormat="1" ht="36.75" customHeight="1" x14ac:dyDescent="0.2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53"/>
    </row>
    <row r="15" spans="1:11" s="48" customFormat="1" ht="18" x14ac:dyDescent="0.2">
      <c r="A15" s="54"/>
      <c r="B15" s="54"/>
      <c r="C15" s="54"/>
      <c r="D15" s="54"/>
      <c r="E15" s="54"/>
      <c r="F15" s="54"/>
      <c r="G15" s="54"/>
      <c r="H15" s="54"/>
      <c r="I15" s="54"/>
      <c r="J15" s="54"/>
      <c r="K15" s="53"/>
    </row>
    <row r="17" spans="1:10" ht="30" customHeight="1" x14ac:dyDescent="0.25">
      <c r="A17" s="85" t="s">
        <v>0</v>
      </c>
      <c r="B17" s="114" t="s">
        <v>83</v>
      </c>
      <c r="C17" s="114"/>
      <c r="D17" s="114"/>
      <c r="E17" s="114"/>
      <c r="F17" s="114"/>
      <c r="G17" s="114"/>
      <c r="H17" s="114"/>
      <c r="I17" s="115" t="s">
        <v>84</v>
      </c>
      <c r="J17" s="115"/>
    </row>
    <row r="18" spans="1:10" ht="21" customHeight="1" x14ac:dyDescent="0.25">
      <c r="A18" s="86" t="s">
        <v>10</v>
      </c>
      <c r="B18" s="105" t="s">
        <v>166</v>
      </c>
      <c r="C18" s="106"/>
      <c r="D18" s="106"/>
      <c r="E18" s="106"/>
      <c r="F18" s="106"/>
      <c r="G18" s="106"/>
      <c r="H18" s="107"/>
      <c r="I18" s="108">
        <f>'Sklop 5 - podsklop 1'!L83</f>
        <v>0</v>
      </c>
      <c r="J18" s="109"/>
    </row>
    <row r="19" spans="1:10" ht="21" customHeight="1" x14ac:dyDescent="0.25">
      <c r="A19" s="86" t="s">
        <v>14</v>
      </c>
      <c r="B19" s="105" t="s">
        <v>167</v>
      </c>
      <c r="C19" s="106"/>
      <c r="D19" s="106"/>
      <c r="E19" s="106"/>
      <c r="F19" s="106"/>
      <c r="G19" s="106"/>
      <c r="H19" s="107"/>
      <c r="I19" s="108">
        <f>'Sklop 5 - podsklop 2'!H22</f>
        <v>0</v>
      </c>
      <c r="J19" s="109"/>
    </row>
    <row r="20" spans="1:10" ht="21" customHeight="1" x14ac:dyDescent="0.25">
      <c r="A20" s="33"/>
      <c r="B20" s="110" t="s">
        <v>165</v>
      </c>
      <c r="C20" s="110"/>
      <c r="D20" s="110"/>
      <c r="E20" s="110"/>
      <c r="F20" s="110"/>
      <c r="G20" s="110"/>
      <c r="H20" s="110"/>
      <c r="I20" s="111">
        <f>I18+I19</f>
        <v>0</v>
      </c>
      <c r="J20" s="111"/>
    </row>
    <row r="21" spans="1:10" x14ac:dyDescent="0.25">
      <c r="B21" s="55"/>
      <c r="C21" s="55"/>
      <c r="D21" s="55"/>
      <c r="E21" s="55"/>
      <c r="F21" s="55"/>
      <c r="G21" s="55"/>
      <c r="H21" s="55"/>
    </row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&amp;ROBR-6</oddHeader>
    <oddFooter>&amp;L&amp;"-,Ležeče"UKC Maribor&amp;R&amp;"-,Ležeče"Vzdrževanje medicinske opreme  EKU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5 - podsklop 1</vt:lpstr>
      <vt:lpstr>Sklop 5 - podsklop 2</vt:lpstr>
      <vt:lpstr>Sklop 5 - Rekapitulacija</vt:lpstr>
      <vt:lpstr>'Sklop 5 -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2021-10-01T08:07:21Z</cp:lastPrinted>
  <dcterms:created xsi:type="dcterms:W3CDTF">2018-10-08T09:53:45Z</dcterms:created>
  <dcterms:modified xsi:type="dcterms:W3CDTF">2021-10-01T08:07:27Z</dcterms:modified>
</cp:coreProperties>
</file>