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RAM2 - Vzdrževanje medicinske opreme\RD Vzdrževanje medicinske opreme\"/>
    </mc:Choice>
  </mc:AlternateContent>
  <xr:revisionPtr revIDLastSave="0" documentId="13_ncr:1_{E5A27FED-D702-468B-A0FB-80FF1FC738F1}" xr6:coauthVersionLast="44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klop 2 - podsklop 1" sheetId="1" r:id="rId1"/>
    <sheet name="Sklop 2 - podsklop 2" sheetId="2" r:id="rId2"/>
    <sheet name="Sklop 2 - Rekapitulacija" sheetId="3" r:id="rId3"/>
  </sheets>
  <definedNames>
    <definedName name="_xlnm._FilterDatabase" localSheetId="0" hidden="1">'Sklop 2 - podsklop 1'!$A$17:$N$52</definedName>
    <definedName name="_xlnm.Print_Titles" localSheetId="0">'Sklop 2 - podsklop 1'!$17:$17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57" i="1" l="1"/>
  <c r="H46" i="2" l="1"/>
  <c r="I46" i="2" s="1"/>
  <c r="H45" i="2"/>
  <c r="I45" i="2" s="1"/>
  <c r="H44" i="2"/>
  <c r="I44" i="2" s="1"/>
  <c r="H43" i="2"/>
  <c r="I43" i="2" s="1"/>
  <c r="H42" i="2"/>
  <c r="I42" i="2" s="1"/>
  <c r="H41" i="2"/>
  <c r="I41" i="2" s="1"/>
  <c r="H40" i="2"/>
  <c r="I40" i="2" s="1"/>
  <c r="H39" i="2"/>
  <c r="I39" i="2" s="1"/>
  <c r="H38" i="2"/>
  <c r="I38" i="2" s="1"/>
  <c r="H37" i="2"/>
  <c r="I37" i="2" s="1"/>
  <c r="H36" i="2"/>
  <c r="I36" i="2" s="1"/>
  <c r="H35" i="2"/>
  <c r="I35" i="2" s="1"/>
  <c r="H34" i="2"/>
  <c r="I34" i="2" s="1"/>
  <c r="H33" i="2"/>
  <c r="I33" i="2" s="1"/>
  <c r="H32" i="2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s="1"/>
  <c r="I32" i="2" l="1"/>
  <c r="H51" i="2" s="1"/>
  <c r="H50" i="2"/>
  <c r="I19" i="3" s="1"/>
  <c r="H52" i="2" l="1"/>
  <c r="L18" i="1"/>
  <c r="L21" i="1"/>
  <c r="M21" i="1" s="1"/>
  <c r="M20" i="1" l="1"/>
  <c r="L45" i="1" l="1"/>
  <c r="M45" i="1" s="1"/>
  <c r="L46" i="1"/>
  <c r="M46" i="1" s="1"/>
  <c r="L47" i="1"/>
  <c r="M47" i="1" s="1"/>
  <c r="L48" i="1"/>
  <c r="M48" i="1" s="1"/>
  <c r="L49" i="1"/>
  <c r="M49" i="1" s="1"/>
  <c r="L50" i="1"/>
  <c r="M50" i="1" s="1"/>
  <c r="L51" i="1"/>
  <c r="M51" i="1" s="1"/>
  <c r="L52" i="1"/>
  <c r="M52" i="1" s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43" i="1"/>
  <c r="M43" i="1" s="1"/>
  <c r="L44" i="1"/>
  <c r="M44" i="1" s="1"/>
  <c r="L19" i="1"/>
  <c r="M18" i="1"/>
  <c r="I18" i="3" l="1"/>
  <c r="I20" i="3" s="1"/>
  <c r="M19" i="1"/>
  <c r="L58" i="1" l="1"/>
  <c r="L59" i="1" s="1"/>
</calcChain>
</file>

<file path=xl/sharedStrings.xml><?xml version="1.0" encoding="utf-8"?>
<sst xmlns="http://schemas.openxmlformats.org/spreadsheetml/2006/main" count="279" uniqueCount="148">
  <si>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</si>
  <si>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</si>
  <si>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</si>
  <si>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</si>
  <si>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</si>
  <si>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</si>
  <si>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</si>
  <si>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</si>
  <si>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</si>
  <si>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</si>
  <si>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</si>
  <si>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</si>
  <si>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</si>
  <si>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</si>
  <si>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</si>
  <si>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</si>
  <si>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</si>
  <si>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</si>
  <si>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</si>
  <si>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</si>
  <si>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</si>
  <si>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</si>
  <si>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</si>
  <si>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</si>
  <si>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</si>
  <si>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</si>
  <si>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</si>
  <si>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</si>
  <si>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</si>
  <si>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</si>
  <si>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</si>
  <si>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</si>
  <si>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</si>
  <si>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</si>
  <si>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</si>
  <si>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</si>
  <si>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</si>
  <si>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</si>
  <si>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</si>
  <si>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</si>
  <si>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</si>
  <si>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</si>
  <si>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</si>
  <si>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</si>
  <si>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</si>
  <si>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</si>
  <si>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</si>
  <si>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Cena prihoda servisnega tehnika na lokacijo naročnika. V ceno so všteti potni stroški (kilometrina), dnevnica, stroški servisnega tehnika na poti ter drugi stroški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</si>
  <si>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</si>
  <si>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</si>
  <si>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</si>
  <si>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</si>
  <si>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</si>
  <si>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</si>
  <si>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 xml:space="preserve">Katal. Št. </t>
  </si>
  <si>
    <t>Snap-Open Access Port Packing</t>
  </si>
  <si>
    <t>Rotary Damper</t>
  </si>
  <si>
    <t>X-ray Cassette Tray Door Packing</t>
  </si>
  <si>
    <t>acces port cover</t>
  </si>
  <si>
    <t>Battery for power failure</t>
  </si>
  <si>
    <t>Filter Sponge</t>
  </si>
  <si>
    <t>Pneumoclean electrostatic air filter</t>
  </si>
  <si>
    <t>Cable for weight monitor</t>
  </si>
  <si>
    <t>Oxygen sensor</t>
  </si>
  <si>
    <t>Skin temperature probe</t>
  </si>
  <si>
    <t>Sensor Module for Oxygen Controller Type</t>
  </si>
  <si>
    <t>LCD Display SN 2310229 or higher</t>
  </si>
  <si>
    <t>Cartridge Tank (w/Cap)</t>
  </si>
  <si>
    <t>Pressure Dispersion Mattress</t>
  </si>
  <si>
    <t>Tube Introduction Slit Packing</t>
  </si>
  <si>
    <t>Steam Gate</t>
  </si>
  <si>
    <t>Admittance Panel Packing</t>
  </si>
  <si>
    <t>Inner Panel SN 2340098 or higher</t>
  </si>
  <si>
    <t>FrontAdmittance Panel Packing</t>
  </si>
  <si>
    <t>Fan</t>
  </si>
  <si>
    <t>Panel (Front)</t>
  </si>
  <si>
    <t>Battery 1</t>
  </si>
  <si>
    <t>Battery 2 (2 pcs/set)</t>
  </si>
  <si>
    <t>Silencer</t>
  </si>
  <si>
    <t>Mattress</t>
  </si>
  <si>
    <t>Arm</t>
  </si>
  <si>
    <t>Rotation Block w/sticker</t>
  </si>
  <si>
    <t>Operation Panel Sheet</t>
  </si>
  <si>
    <t xml:space="preserve"> </t>
  </si>
  <si>
    <t>ATOM</t>
  </si>
  <si>
    <t>Proizvajalec</t>
  </si>
  <si>
    <t>PREDRAČUN ZA SKLOP 2 - PODSKLOP 1</t>
  </si>
  <si>
    <t xml:space="preserve">ZA VZDRŽEVANJE MEDICINSKE OPREME PROIZVAJALCA ATOM MEDICAL </t>
  </si>
  <si>
    <t>OPIS</t>
  </si>
  <si>
    <t>Vrednost v EUR brez DDV</t>
  </si>
  <si>
    <t>REKAPITULACIJA ZA SKLOP 2</t>
  </si>
  <si>
    <t xml:space="preserve">Datum: </t>
  </si>
  <si>
    <t>Št.</t>
  </si>
  <si>
    <t>Naziv naprave</t>
  </si>
  <si>
    <t>Serijska št.</t>
  </si>
  <si>
    <t xml:space="preserve">Količina </t>
  </si>
  <si>
    <t>Stolpec1</t>
  </si>
  <si>
    <t>Phototherapy unit 106 stand type</t>
  </si>
  <si>
    <t>2280651</t>
  </si>
  <si>
    <t>Transcapsule V-808</t>
  </si>
  <si>
    <t>2290775</t>
  </si>
  <si>
    <t>MODUL - FOTOTERAPIJA BILITHERAPY SPOT, NA MOBILNEM</t>
  </si>
  <si>
    <t>180701195</t>
  </si>
  <si>
    <t>180701200</t>
  </si>
  <si>
    <t>180701201</t>
  </si>
  <si>
    <t>180701202</t>
  </si>
  <si>
    <t>2370939</t>
  </si>
  <si>
    <t>2531196</t>
  </si>
  <si>
    <t>2531199</t>
  </si>
  <si>
    <t>2531202</t>
  </si>
  <si>
    <t>2540350</t>
  </si>
  <si>
    <t>2540557</t>
  </si>
  <si>
    <t>180100259</t>
  </si>
  <si>
    <t>180200793</t>
  </si>
  <si>
    <t>Resusci Flow - Reanimacijski modul</t>
  </si>
  <si>
    <t>180500686</t>
  </si>
  <si>
    <t>Resuscitation Unit 104 E type</t>
  </si>
  <si>
    <t>2321226</t>
  </si>
  <si>
    <t>190200539</t>
  </si>
  <si>
    <t>Sunflower Warmer, Cabinet / Tilt. (AC230V)</t>
  </si>
  <si>
    <t>2561629</t>
  </si>
  <si>
    <t>KOMPLET SUNFLOWER OGREVALNO-REANIMACIJSKA MIZICA</t>
  </si>
  <si>
    <t>27X0516</t>
  </si>
  <si>
    <t>27X0517</t>
  </si>
  <si>
    <t>Sunflower Warmer, Cabinet Steel. (AC230V)</t>
  </si>
  <si>
    <t>23Y0986</t>
  </si>
  <si>
    <t>23Y0987</t>
  </si>
  <si>
    <t>ATOM DUAL INCU I - HIBRIDNI INKUBATOR</t>
  </si>
  <si>
    <t>191000579</t>
  </si>
  <si>
    <t>2390830</t>
  </si>
  <si>
    <t>2570101</t>
  </si>
  <si>
    <t>2570301</t>
  </si>
  <si>
    <t>2581234</t>
  </si>
  <si>
    <t>Incu i inkubator</t>
  </si>
  <si>
    <t>2370717</t>
  </si>
  <si>
    <t>WEIGHT MONITOR UNIT FOR DUAL INCU I</t>
  </si>
  <si>
    <t>C201846T</t>
  </si>
  <si>
    <t>Infa warmer i- grelno-reanimacijska posteljica</t>
  </si>
  <si>
    <t>2341209</t>
  </si>
  <si>
    <t xml:space="preserve">Za plačilo v EUR z DDV: </t>
  </si>
  <si>
    <t>PREDRAČUN ZA SKLOP 2 - PODSKLOP 2</t>
  </si>
  <si>
    <t>ZA REDNI LETNI PREGLED APARATOV PROIZVAJALCA ATOM MEDICAL</t>
  </si>
  <si>
    <t>VZDRŽEVANJE MEDICINSKE OPREME PROIZVAJALCA ATOM MEDICAL</t>
  </si>
  <si>
    <t>Obrazec predračuna: Sklop 2 - podsklop 1</t>
  </si>
  <si>
    <t>Obrazec predračuna: Sklop 2 - podsklop 2</t>
  </si>
  <si>
    <t xml:space="preserve">Končna vrednost ponudbe v EUR brez DDV:  </t>
  </si>
  <si>
    <t>Opomba:</t>
  </si>
  <si>
    <r>
      <rPr>
        <sz val="10"/>
        <color theme="1"/>
        <rFont val="Calibri"/>
        <family val="2"/>
        <charset val="238"/>
      </rPr>
      <t>•</t>
    </r>
    <r>
      <rPr>
        <sz val="10"/>
        <color theme="1"/>
        <rFont val="Arial"/>
        <family val="2"/>
        <charset val="238"/>
      </rPr>
      <t xml:space="preserve"> Količine, ki jih je naročnik navedel v obrazcu predračuna OBR-3, so okvirne in jih izračunal na osnovi servisnih storitev v letu 2020.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</si>
</sst>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9" fillId="0" borderId="0"/>
  </cellStyleXfs>
  <cellXfs count="119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top" wrapText="1"/>
    </xf>
    <xf numFmtId="0" fontId="3" fillId="3" borderId="5" xfId="0" applyFont="1" applyFill="1" applyBorder="1" applyAlignment="1" applyProtection="1">
      <alignment horizontal="center" vertical="center"/>
    </xf>
    <xf numFmtId="4" fontId="3" fillId="3" borderId="5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top"/>
    </xf>
    <xf numFmtId="0" fontId="3" fillId="2" borderId="4" xfId="0" applyFont="1" applyFill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left" vertical="center"/>
    </xf>
    <xf numFmtId="0" fontId="3" fillId="4" borderId="1" xfId="0" applyFont="1" applyFill="1" applyBorder="1" applyAlignment="1" applyProtection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 wrapText="1"/>
    </xf>
    <xf numFmtId="4" fontId="3" fillId="5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3" fillId="0" borderId="7" xfId="0" applyFont="1" applyBorder="1" applyProtection="1"/>
    <xf numFmtId="3" fontId="3" fillId="0" borderId="1" xfId="0" applyNumberFormat="1" applyFont="1" applyBorder="1" applyAlignment="1" applyProtection="1">
      <alignment horizontal="center" vertical="center"/>
    </xf>
    <xf numFmtId="3" fontId="3" fillId="4" borderId="1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14" fontId="8" fillId="0" borderId="0" xfId="0" applyNumberFormat="1" applyFont="1"/>
    <xf numFmtId="0" fontId="6" fillId="2" borderId="2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vertical="center" wrapText="1"/>
    </xf>
    <xf numFmtId="0" fontId="3" fillId="2" borderId="4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7" fillId="0" borderId="7" xfId="0" applyFont="1" applyBorder="1" applyAlignment="1"/>
    <xf numFmtId="0" fontId="7" fillId="0" borderId="7" xfId="0" applyFont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7" fillId="0" borderId="7" xfId="0" applyFont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7" fillId="0" borderId="0" xfId="3" applyFont="1"/>
    <xf numFmtId="0" fontId="9" fillId="0" borderId="0" xfId="3"/>
    <xf numFmtId="0" fontId="10" fillId="5" borderId="0" xfId="3" applyFont="1" applyFill="1"/>
    <xf numFmtId="0" fontId="10" fillId="5" borderId="0" xfId="3" applyFont="1" applyFill="1" applyAlignment="1">
      <alignment vertical="center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9" fontId="0" fillId="0" borderId="0" xfId="2" applyFont="1" applyAlignment="1">
      <alignment wrapText="1"/>
    </xf>
    <xf numFmtId="164" fontId="0" fillId="0" borderId="9" xfId="0" applyNumberFormat="1" applyBorder="1" applyAlignment="1">
      <alignment wrapText="1"/>
    </xf>
    <xf numFmtId="164" fontId="0" fillId="0" borderId="0" xfId="0" applyNumberFormat="1"/>
    <xf numFmtId="4" fontId="11" fillId="0" borderId="0" xfId="0" applyNumberFormat="1" applyFont="1" applyAlignment="1">
      <alignment horizontal="center"/>
    </xf>
    <xf numFmtId="4" fontId="11" fillId="0" borderId="6" xfId="0" applyNumberFormat="1" applyFont="1" applyBorder="1" applyAlignment="1">
      <alignment horizontal="center"/>
    </xf>
    <xf numFmtId="9" fontId="0" fillId="0" borderId="0" xfId="2" applyFont="1"/>
    <xf numFmtId="0" fontId="5" fillId="0" borderId="0" xfId="0" applyFont="1" applyAlignment="1">
      <alignment horizontal="center" vertical="center" wrapText="1"/>
    </xf>
    <xf numFmtId="0" fontId="7" fillId="0" borderId="7" xfId="3" applyFont="1" applyBorder="1"/>
    <xf numFmtId="0" fontId="7" fillId="0" borderId="7" xfId="3" applyFont="1" applyBorder="1" applyAlignment="1" applyProtection="1">
      <protection locked="0"/>
    </xf>
    <xf numFmtId="0" fontId="7" fillId="0" borderId="0" xfId="3" applyFont="1" applyBorder="1" applyAlignment="1" applyProtection="1">
      <protection locked="0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0" borderId="4" xfId="0" applyFont="1" applyBorder="1" applyAlignment="1"/>
    <xf numFmtId="0" fontId="3" fillId="3" borderId="4" xfId="0" applyFont="1" applyFill="1" applyBorder="1" applyAlignment="1"/>
    <xf numFmtId="0" fontId="3" fillId="3" borderId="2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wrapText="1"/>
    </xf>
    <xf numFmtId="3" fontId="3" fillId="5" borderId="1" xfId="0" applyNumberFormat="1" applyFont="1" applyFill="1" applyBorder="1" applyAlignment="1" applyProtection="1">
      <alignment horizontal="center" vertical="center"/>
    </xf>
    <xf numFmtId="0" fontId="3" fillId="3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3" fillId="0" borderId="0" xfId="0" applyFont="1"/>
    <xf numFmtId="164" fontId="7" fillId="0" borderId="0" xfId="0" applyNumberFormat="1" applyFont="1"/>
    <xf numFmtId="1" fontId="7" fillId="0" borderId="0" xfId="2" applyNumberFormat="1" applyFont="1"/>
    <xf numFmtId="164" fontId="7" fillId="0" borderId="9" xfId="0" applyNumberFormat="1" applyFont="1" applyBorder="1"/>
    <xf numFmtId="0" fontId="14" fillId="2" borderId="1" xfId="0" applyFont="1" applyFill="1" applyBorder="1"/>
    <xf numFmtId="0" fontId="7" fillId="0" borderId="1" xfId="0" applyFont="1" applyBorder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3" borderId="2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10" fillId="5" borderId="0" xfId="3" applyFont="1" applyFill="1" applyAlignment="1">
      <alignment horizontal="center" vertical="center"/>
    </xf>
    <xf numFmtId="0" fontId="7" fillId="0" borderId="0" xfId="3" applyFont="1" applyBorder="1" applyAlignment="1" applyProtection="1">
      <alignment horizontal="center"/>
      <protection locked="0"/>
    </xf>
    <xf numFmtId="0" fontId="10" fillId="5" borderId="0" xfId="3" applyFont="1" applyFill="1" applyAlignment="1">
      <alignment horizontal="center"/>
    </xf>
    <xf numFmtId="0" fontId="7" fillId="0" borderId="7" xfId="3" applyFont="1" applyBorder="1" applyAlignment="1" applyProtection="1">
      <alignment horizontal="center"/>
      <protection locked="0"/>
    </xf>
    <xf numFmtId="0" fontId="7" fillId="0" borderId="4" xfId="3" applyFont="1" applyBorder="1" applyAlignment="1" applyProtection="1">
      <alignment horizontal="center"/>
      <protection locked="0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4" fontId="7" fillId="0" borderId="2" xfId="0" applyNumberFormat="1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4" fontId="8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4" fillId="2" borderId="1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center" wrapText="1"/>
    </xf>
  </cellXfs>
  <cellStyles count="4">
    <cellStyle name="Navadno" xfId="0" builtinId="0"/>
    <cellStyle name="Navadno 2" xfId="3" xr:uid="{8973BEC2-1F52-4486-94F6-DCFDB5373E0D}"/>
    <cellStyle name="Normal_Sheet2" xfId="1" xr:uid="{00000000-0005-0000-0000-000001000000}"/>
    <cellStyle name="Odstotek" xfId="2" builtinId="5"/>
  </cellStyles>
  <dxfs count="11"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alignment horizontal="general" vertical="bottom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6EB14EF-E011-4D36-96CA-0AF663E83489}" name="Tabela5" displayName="Tabela5" ref="A16:I46" totalsRowShown="0" headerRowDxfId="10" dataDxfId="9">
  <autoFilter ref="A16:I46" xr:uid="{A8E4AD2B-5249-4931-8C82-DD4C52F39F85}"/>
  <tableColumns count="9">
    <tableColumn id="1" xr3:uid="{69A0EA72-360A-487D-84F7-A331B40FCD1C}" name="Št." dataDxfId="8"/>
    <tableColumn id="9" xr3:uid="{DB082229-202C-4024-9021-4C1AE1D011B5}" name="Proizvajalec" dataDxfId="7"/>
    <tableColumn id="2" xr3:uid="{EDC7E476-AF7F-40CB-819D-B3231E7B724B}" name="Naziv naprave" dataDxfId="6"/>
    <tableColumn id="3" xr3:uid="{DF749851-D5AB-4F0D-B411-8C2B4CD88E5A}" name="Serijska št." dataDxfId="5"/>
    <tableColumn id="4" xr3:uid="{3C1E315A-669B-4D89-8058-138D8F24B2FB}" name="Količina " dataDxfId="4"/>
    <tableColumn id="5" xr3:uid="{D2A552D8-288E-49DD-A59C-4224EF4E05F7}" name="Cena na EM brez DDV" dataDxfId="3"/>
    <tableColumn id="6" xr3:uid="{90ABB295-481A-4066-AAE7-40553876092C}" name="DDV (%)" dataDxfId="2" dataCellStyle="Odstotek"/>
    <tableColumn id="7" xr3:uid="{1486C8BB-06F2-4087-A476-5E18971F8AE3}" name="Vrednost brez DDV" dataDxfId="1">
      <calculatedColumnFormula>Tabela5[[#This Row],[Količina ]]*Tabela5[[#This Row],[Cena na EM brez DDV]]</calculatedColumnFormula>
    </tableColumn>
    <tableColumn id="8" xr3:uid="{552EDB94-112B-4080-8303-C91CD3EC1DE2}" name="Stolpec1" dataDxfId="0">
      <calculatedColumnFormula>Tabela5[[#This Row],[DDV (%)]]*Tabela5[[#This Row],[Vrednost brez DDV]]/100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N66"/>
  <sheetViews>
    <sheetView tabSelected="1" zoomScaleNormal="100" workbookViewId="0">
      <selection activeCell="L58" sqref="L58"/>
    </sheetView>
  </sheetViews>
  <sheetFormatPr defaultRowHeight="12.75" x14ac:dyDescent="0.2"/>
  <cols>
    <col min="1" max="1" width="6.140625" style="1" customWidth="1"/>
    <col min="2" max="2" width="14.140625" style="1" customWidth="1"/>
    <col min="3" max="3" width="7.5703125" style="2" customWidth="1"/>
    <col min="4" max="4" width="8.140625" style="1" customWidth="1"/>
    <col min="5" max="5" width="4" style="1" customWidth="1"/>
    <col min="6" max="6" width="23.5703125" style="1" customWidth="1"/>
    <col min="7" max="7" width="23" style="1" customWidth="1"/>
    <col min="8" max="8" width="6.5703125" style="1" customWidth="1"/>
    <col min="9" max="9" width="8.5703125" style="3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s="33" customFormat="1" x14ac:dyDescent="0.2">
      <c r="B3" s="34" t="s">
        <v>7</v>
      </c>
      <c r="C3" s="34"/>
      <c r="D3" s="34"/>
      <c r="E3" s="34"/>
      <c r="I3" s="35"/>
    </row>
    <row r="4" spans="1:12" s="33" customFormat="1" ht="20.25" customHeight="1" x14ac:dyDescent="0.2">
      <c r="B4" s="46"/>
      <c r="C4" s="47"/>
      <c r="D4" s="46"/>
      <c r="E4" s="36"/>
      <c r="F4" s="36"/>
      <c r="I4" s="35"/>
    </row>
    <row r="5" spans="1:12" s="33" customFormat="1" ht="20.25" customHeight="1" x14ac:dyDescent="0.2">
      <c r="B5" s="46"/>
      <c r="C5" s="47"/>
      <c r="D5" s="46"/>
      <c r="E5" s="37"/>
      <c r="F5" s="37"/>
      <c r="I5" s="35"/>
    </row>
    <row r="6" spans="1:12" s="33" customFormat="1" ht="20.25" customHeight="1" x14ac:dyDescent="0.2">
      <c r="B6" s="46"/>
      <c r="C6" s="47"/>
      <c r="D6" s="46"/>
      <c r="E6" s="36"/>
      <c r="F6" s="36"/>
      <c r="I6" s="35"/>
    </row>
    <row r="7" spans="1:12" s="33" customFormat="1" x14ac:dyDescent="0.2">
      <c r="C7" s="34"/>
      <c r="I7" s="35"/>
    </row>
    <row r="8" spans="1:12" s="33" customFormat="1" ht="20.25" customHeight="1" x14ac:dyDescent="0.2">
      <c r="B8" s="34" t="s">
        <v>8</v>
      </c>
      <c r="C8" s="34"/>
      <c r="D8" s="46"/>
      <c r="E8" s="46"/>
      <c r="F8" s="36"/>
      <c r="I8" s="35"/>
    </row>
    <row r="9" spans="1:12" s="33" customFormat="1" ht="20.25" customHeight="1" x14ac:dyDescent="0.2">
      <c r="B9" s="34" t="s">
        <v>9</v>
      </c>
      <c r="C9" s="47"/>
      <c r="D9" s="46"/>
      <c r="E9" s="38"/>
      <c r="I9" s="35"/>
    </row>
    <row r="13" spans="1:12" ht="18" x14ac:dyDescent="0.2">
      <c r="A13" s="91" t="s">
        <v>86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</row>
    <row r="14" spans="1:12" ht="61.5" customHeight="1" x14ac:dyDescent="0.2">
      <c r="A14" s="92" t="s">
        <v>87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</row>
    <row r="17" spans="1:13" ht="38.25" x14ac:dyDescent="0.2">
      <c r="A17" s="4" t="s">
        <v>0</v>
      </c>
      <c r="B17" s="5" t="s">
        <v>54</v>
      </c>
      <c r="C17" s="39" t="s">
        <v>1</v>
      </c>
      <c r="D17" s="41"/>
      <c r="E17" s="41"/>
      <c r="F17" s="41"/>
      <c r="G17" s="4" t="s">
        <v>85</v>
      </c>
      <c r="H17" s="6" t="s">
        <v>2</v>
      </c>
      <c r="I17" s="6" t="s">
        <v>3</v>
      </c>
      <c r="J17" s="7" t="s">
        <v>4</v>
      </c>
      <c r="K17" s="7" t="s">
        <v>5</v>
      </c>
      <c r="L17" s="7" t="s">
        <v>6</v>
      </c>
    </row>
    <row r="18" spans="1:13" ht="15" customHeight="1" x14ac:dyDescent="0.2">
      <c r="A18" s="8" t="s">
        <v>10</v>
      </c>
      <c r="B18" s="9"/>
      <c r="C18" s="93" t="s">
        <v>11</v>
      </c>
      <c r="D18" s="94"/>
      <c r="E18" s="94"/>
      <c r="F18" s="94"/>
      <c r="G18" s="42"/>
      <c r="H18" s="10" t="s">
        <v>12</v>
      </c>
      <c r="I18" s="80">
        <v>50</v>
      </c>
      <c r="J18" s="11"/>
      <c r="K18" s="11"/>
      <c r="L18" s="11">
        <f>I18*J18</f>
        <v>0</v>
      </c>
      <c r="M18" s="1">
        <f>K18*L18/100</f>
        <v>0</v>
      </c>
    </row>
    <row r="19" spans="1:13" ht="54" customHeight="1" x14ac:dyDescent="0.2">
      <c r="A19" s="12" t="s">
        <v>14</v>
      </c>
      <c r="B19" s="13"/>
      <c r="C19" s="95" t="s">
        <v>47</v>
      </c>
      <c r="D19" s="96"/>
      <c r="E19" s="96"/>
      <c r="F19" s="96"/>
      <c r="G19" s="43"/>
      <c r="H19" s="14" t="s">
        <v>13</v>
      </c>
      <c r="I19" s="81">
        <v>10</v>
      </c>
      <c r="J19" s="15"/>
      <c r="K19" s="15"/>
      <c r="L19" s="15">
        <f>I19*J19</f>
        <v>0</v>
      </c>
      <c r="M19" s="1">
        <f t="shared" ref="M19:M20" si="0">K19*L19/100</f>
        <v>0</v>
      </c>
    </row>
    <row r="20" spans="1:13" ht="25.5" customHeight="1" x14ac:dyDescent="0.2">
      <c r="A20" s="16"/>
      <c r="B20" s="17"/>
      <c r="C20" s="40" t="s">
        <v>53</v>
      </c>
      <c r="D20" s="44"/>
      <c r="E20" s="44"/>
      <c r="F20" s="44"/>
      <c r="G20" s="44"/>
      <c r="H20" s="44"/>
      <c r="I20" s="44"/>
      <c r="J20" s="44"/>
      <c r="K20" s="44"/>
      <c r="L20" s="45"/>
      <c r="M20" s="1">
        <f t="shared" si="0"/>
        <v>0</v>
      </c>
    </row>
    <row r="21" spans="1:13" ht="15" customHeight="1" x14ac:dyDescent="0.2">
      <c r="A21" s="18" t="s">
        <v>15</v>
      </c>
      <c r="B21" s="70">
        <v>98747</v>
      </c>
      <c r="C21" s="71" t="s">
        <v>55</v>
      </c>
      <c r="D21" s="72"/>
      <c r="E21" s="72"/>
      <c r="F21" s="72"/>
      <c r="G21" s="72" t="s">
        <v>84</v>
      </c>
      <c r="H21" s="19" t="s">
        <v>48</v>
      </c>
      <c r="I21" s="19">
        <v>1</v>
      </c>
      <c r="J21" s="11">
        <v>0</v>
      </c>
      <c r="K21" s="31">
        <v>22</v>
      </c>
      <c r="L21" s="11">
        <f t="shared" ref="L21:L52" si="1">I21*J21</f>
        <v>0</v>
      </c>
      <c r="M21" s="1">
        <f t="shared" ref="M21:M52" si="2">K21*L21/100</f>
        <v>0</v>
      </c>
    </row>
    <row r="22" spans="1:13" x14ac:dyDescent="0.2">
      <c r="A22" s="20" t="s">
        <v>16</v>
      </c>
      <c r="B22" s="73">
        <v>98594</v>
      </c>
      <c r="C22" s="74" t="s">
        <v>56</v>
      </c>
      <c r="D22" s="75"/>
      <c r="E22" s="75"/>
      <c r="F22" s="75"/>
      <c r="G22" s="75" t="s">
        <v>84</v>
      </c>
      <c r="H22" s="21" t="s">
        <v>48</v>
      </c>
      <c r="I22" s="21">
        <v>1</v>
      </c>
      <c r="J22" s="22">
        <v>0</v>
      </c>
      <c r="K22" s="32">
        <v>22</v>
      </c>
      <c r="L22" s="22">
        <f t="shared" si="1"/>
        <v>0</v>
      </c>
      <c r="M22" s="1">
        <f t="shared" si="2"/>
        <v>0</v>
      </c>
    </row>
    <row r="23" spans="1:13" ht="15" customHeight="1" x14ac:dyDescent="0.2">
      <c r="A23" s="18" t="s">
        <v>17</v>
      </c>
      <c r="B23" s="70">
        <v>98603</v>
      </c>
      <c r="C23" s="97" t="s">
        <v>57</v>
      </c>
      <c r="D23" s="98"/>
      <c r="E23" s="98"/>
      <c r="F23" s="98"/>
      <c r="G23" s="72" t="s">
        <v>84</v>
      </c>
      <c r="H23" s="19" t="s">
        <v>48</v>
      </c>
      <c r="I23" s="19">
        <v>1</v>
      </c>
      <c r="J23" s="11">
        <v>0</v>
      </c>
      <c r="K23" s="31">
        <v>22</v>
      </c>
      <c r="L23" s="11">
        <f t="shared" si="1"/>
        <v>0</v>
      </c>
      <c r="M23" s="1">
        <f t="shared" si="2"/>
        <v>0</v>
      </c>
    </row>
    <row r="24" spans="1:13" x14ac:dyDescent="0.2">
      <c r="A24" s="20" t="s">
        <v>18</v>
      </c>
      <c r="B24" s="73">
        <v>60860</v>
      </c>
      <c r="C24" s="74" t="s">
        <v>58</v>
      </c>
      <c r="D24" s="75"/>
      <c r="E24" s="75"/>
      <c r="F24" s="75"/>
      <c r="G24" s="75" t="s">
        <v>84</v>
      </c>
      <c r="H24" s="21" t="s">
        <v>48</v>
      </c>
      <c r="I24" s="21">
        <v>1</v>
      </c>
      <c r="J24" s="22">
        <v>0</v>
      </c>
      <c r="K24" s="32">
        <v>22</v>
      </c>
      <c r="L24" s="22">
        <f t="shared" si="1"/>
        <v>0</v>
      </c>
      <c r="M24" s="1">
        <f t="shared" si="2"/>
        <v>0</v>
      </c>
    </row>
    <row r="25" spans="1:13" ht="15" customHeight="1" x14ac:dyDescent="0.2">
      <c r="A25" s="18" t="s">
        <v>19</v>
      </c>
      <c r="B25" s="70">
        <v>92791</v>
      </c>
      <c r="C25" s="97" t="s">
        <v>59</v>
      </c>
      <c r="D25" s="98"/>
      <c r="E25" s="98"/>
      <c r="F25" s="98"/>
      <c r="G25" s="72" t="s">
        <v>84</v>
      </c>
      <c r="H25" s="19" t="s">
        <v>48</v>
      </c>
      <c r="I25" s="19">
        <v>1</v>
      </c>
      <c r="J25" s="11">
        <v>0</v>
      </c>
      <c r="K25" s="31">
        <v>22</v>
      </c>
      <c r="L25" s="11">
        <f t="shared" si="1"/>
        <v>0</v>
      </c>
      <c r="M25" s="1">
        <f t="shared" si="2"/>
        <v>0</v>
      </c>
    </row>
    <row r="26" spans="1:13" ht="15" customHeight="1" x14ac:dyDescent="0.2">
      <c r="A26" s="20" t="s">
        <v>20</v>
      </c>
      <c r="B26" s="73">
        <v>95241</v>
      </c>
      <c r="C26" s="101" t="s">
        <v>60</v>
      </c>
      <c r="D26" s="102"/>
      <c r="E26" s="102"/>
      <c r="F26" s="102"/>
      <c r="G26" s="75" t="s">
        <v>84</v>
      </c>
      <c r="H26" s="21" t="s">
        <v>48</v>
      </c>
      <c r="I26" s="21">
        <v>1</v>
      </c>
      <c r="J26" s="22">
        <v>0</v>
      </c>
      <c r="K26" s="32">
        <v>22</v>
      </c>
      <c r="L26" s="22">
        <f t="shared" si="1"/>
        <v>0</v>
      </c>
      <c r="M26" s="1">
        <f t="shared" si="2"/>
        <v>0</v>
      </c>
    </row>
    <row r="27" spans="1:13" x14ac:dyDescent="0.2">
      <c r="A27" s="18" t="s">
        <v>21</v>
      </c>
      <c r="B27" s="70">
        <v>60269</v>
      </c>
      <c r="C27" s="71" t="s">
        <v>61</v>
      </c>
      <c r="D27" s="76"/>
      <c r="E27" s="76"/>
      <c r="F27" s="76"/>
      <c r="G27" s="72" t="s">
        <v>84</v>
      </c>
      <c r="H27" s="19" t="s">
        <v>48</v>
      </c>
      <c r="I27" s="19">
        <v>1</v>
      </c>
      <c r="J27" s="11">
        <v>0</v>
      </c>
      <c r="K27" s="31">
        <v>22</v>
      </c>
      <c r="L27" s="11">
        <f t="shared" si="1"/>
        <v>0</v>
      </c>
      <c r="M27" s="1">
        <f t="shared" si="2"/>
        <v>0</v>
      </c>
    </row>
    <row r="28" spans="1:13" ht="15" customHeight="1" x14ac:dyDescent="0.2">
      <c r="A28" s="20" t="s">
        <v>22</v>
      </c>
      <c r="B28" s="73">
        <v>98758</v>
      </c>
      <c r="C28" s="101" t="s">
        <v>62</v>
      </c>
      <c r="D28" s="102"/>
      <c r="E28" s="102"/>
      <c r="F28" s="102"/>
      <c r="G28" s="75" t="s">
        <v>84</v>
      </c>
      <c r="H28" s="21" t="s">
        <v>48</v>
      </c>
      <c r="I28" s="21">
        <v>1</v>
      </c>
      <c r="J28" s="22">
        <v>0</v>
      </c>
      <c r="K28" s="32">
        <v>22</v>
      </c>
      <c r="L28" s="22">
        <f t="shared" si="1"/>
        <v>0</v>
      </c>
      <c r="M28" s="1">
        <f t="shared" si="2"/>
        <v>0</v>
      </c>
    </row>
    <row r="29" spans="1:13" x14ac:dyDescent="0.2">
      <c r="A29" s="18" t="s">
        <v>23</v>
      </c>
      <c r="B29" s="70">
        <v>60859</v>
      </c>
      <c r="C29" s="99" t="s">
        <v>63</v>
      </c>
      <c r="D29" s="100"/>
      <c r="E29" s="100"/>
      <c r="F29" s="100"/>
      <c r="G29" s="72" t="s">
        <v>84</v>
      </c>
      <c r="H29" s="19" t="s">
        <v>48</v>
      </c>
      <c r="I29" s="19">
        <v>1</v>
      </c>
      <c r="J29" s="11">
        <v>0</v>
      </c>
      <c r="K29" s="31">
        <v>22</v>
      </c>
      <c r="L29" s="11">
        <f t="shared" si="1"/>
        <v>0</v>
      </c>
      <c r="M29" s="1">
        <f t="shared" si="2"/>
        <v>0</v>
      </c>
    </row>
    <row r="30" spans="1:13" ht="15" customHeight="1" x14ac:dyDescent="0.2">
      <c r="A30" s="20" t="s">
        <v>24</v>
      </c>
      <c r="B30" s="73">
        <v>60883</v>
      </c>
      <c r="C30" s="101" t="s">
        <v>64</v>
      </c>
      <c r="D30" s="102"/>
      <c r="E30" s="102"/>
      <c r="F30" s="102"/>
      <c r="G30" s="75" t="s">
        <v>84</v>
      </c>
      <c r="H30" s="21" t="s">
        <v>48</v>
      </c>
      <c r="I30" s="21">
        <v>1</v>
      </c>
      <c r="J30" s="22">
        <v>0</v>
      </c>
      <c r="K30" s="32">
        <v>22</v>
      </c>
      <c r="L30" s="22">
        <f t="shared" si="1"/>
        <v>0</v>
      </c>
      <c r="M30" s="1">
        <f t="shared" si="2"/>
        <v>0</v>
      </c>
    </row>
    <row r="31" spans="1:13" ht="15" customHeight="1" x14ac:dyDescent="0.2">
      <c r="A31" s="18" t="s">
        <v>25</v>
      </c>
      <c r="B31" s="70">
        <v>98523</v>
      </c>
      <c r="C31" s="97" t="s">
        <v>65</v>
      </c>
      <c r="D31" s="98"/>
      <c r="E31" s="98"/>
      <c r="F31" s="98"/>
      <c r="G31" s="72" t="s">
        <v>84</v>
      </c>
      <c r="H31" s="19" t="s">
        <v>48</v>
      </c>
      <c r="I31" s="19">
        <v>1</v>
      </c>
      <c r="J31" s="11">
        <v>0</v>
      </c>
      <c r="K31" s="31">
        <v>22</v>
      </c>
      <c r="L31" s="11">
        <f t="shared" si="1"/>
        <v>0</v>
      </c>
      <c r="M31" s="1">
        <f t="shared" si="2"/>
        <v>0</v>
      </c>
    </row>
    <row r="32" spans="1:13" ht="15" customHeight="1" x14ac:dyDescent="0.2">
      <c r="A32" s="20" t="s">
        <v>26</v>
      </c>
      <c r="B32" s="73">
        <v>98784</v>
      </c>
      <c r="C32" s="101" t="s">
        <v>66</v>
      </c>
      <c r="D32" s="102"/>
      <c r="E32" s="102"/>
      <c r="F32" s="102"/>
      <c r="G32" s="75" t="s">
        <v>84</v>
      </c>
      <c r="H32" s="21" t="s">
        <v>48</v>
      </c>
      <c r="I32" s="21">
        <v>1</v>
      </c>
      <c r="J32" s="22">
        <v>0</v>
      </c>
      <c r="K32" s="32">
        <v>22</v>
      </c>
      <c r="L32" s="22">
        <f t="shared" si="1"/>
        <v>0</v>
      </c>
      <c r="M32" s="1">
        <f t="shared" si="2"/>
        <v>0</v>
      </c>
    </row>
    <row r="33" spans="1:13" ht="15" customHeight="1" x14ac:dyDescent="0.2">
      <c r="A33" s="18" t="s">
        <v>27</v>
      </c>
      <c r="B33" s="70">
        <v>98549</v>
      </c>
      <c r="C33" s="97" t="s">
        <v>67</v>
      </c>
      <c r="D33" s="98"/>
      <c r="E33" s="98"/>
      <c r="F33" s="98"/>
      <c r="G33" s="72" t="s">
        <v>84</v>
      </c>
      <c r="H33" s="19" t="s">
        <v>48</v>
      </c>
      <c r="I33" s="19">
        <v>1</v>
      </c>
      <c r="J33" s="11">
        <v>0</v>
      </c>
      <c r="K33" s="31">
        <v>22</v>
      </c>
      <c r="L33" s="11">
        <f t="shared" si="1"/>
        <v>0</v>
      </c>
      <c r="M33" s="1">
        <f t="shared" si="2"/>
        <v>0</v>
      </c>
    </row>
    <row r="34" spans="1:13" ht="15" customHeight="1" x14ac:dyDescent="0.2">
      <c r="A34" s="20" t="s">
        <v>28</v>
      </c>
      <c r="B34" s="73">
        <v>93217</v>
      </c>
      <c r="C34" s="74" t="s">
        <v>68</v>
      </c>
      <c r="D34" s="77"/>
      <c r="E34" s="77"/>
      <c r="F34" s="77"/>
      <c r="G34" s="75" t="s">
        <v>84</v>
      </c>
      <c r="H34" s="21" t="s">
        <v>48</v>
      </c>
      <c r="I34" s="21">
        <v>1</v>
      </c>
      <c r="J34" s="22">
        <v>0</v>
      </c>
      <c r="K34" s="32">
        <v>22</v>
      </c>
      <c r="L34" s="22">
        <f t="shared" si="1"/>
        <v>0</v>
      </c>
      <c r="M34" s="1">
        <f t="shared" si="2"/>
        <v>0</v>
      </c>
    </row>
    <row r="35" spans="1:13" ht="15" customHeight="1" x14ac:dyDescent="0.2">
      <c r="A35" s="18" t="s">
        <v>29</v>
      </c>
      <c r="B35" s="70">
        <v>92326</v>
      </c>
      <c r="C35" s="71" t="s">
        <v>69</v>
      </c>
      <c r="D35" s="76"/>
      <c r="E35" s="76"/>
      <c r="F35" s="76"/>
      <c r="G35" s="72" t="s">
        <v>84</v>
      </c>
      <c r="H35" s="19" t="s">
        <v>48</v>
      </c>
      <c r="I35" s="19">
        <v>1</v>
      </c>
      <c r="J35" s="11">
        <v>0</v>
      </c>
      <c r="K35" s="31">
        <v>22</v>
      </c>
      <c r="L35" s="11">
        <f t="shared" si="1"/>
        <v>0</v>
      </c>
      <c r="M35" s="1">
        <f t="shared" si="2"/>
        <v>0</v>
      </c>
    </row>
    <row r="36" spans="1:13" ht="15" customHeight="1" x14ac:dyDescent="0.2">
      <c r="A36" s="20" t="s">
        <v>30</v>
      </c>
      <c r="B36" s="73">
        <v>98651</v>
      </c>
      <c r="C36" s="101" t="s">
        <v>70</v>
      </c>
      <c r="D36" s="102"/>
      <c r="E36" s="102"/>
      <c r="F36" s="102"/>
      <c r="G36" s="75" t="s">
        <v>84</v>
      </c>
      <c r="H36" s="21" t="s">
        <v>48</v>
      </c>
      <c r="I36" s="21">
        <v>1</v>
      </c>
      <c r="J36" s="22">
        <v>0</v>
      </c>
      <c r="K36" s="32">
        <v>22</v>
      </c>
      <c r="L36" s="22">
        <f t="shared" si="1"/>
        <v>0</v>
      </c>
      <c r="M36" s="1">
        <f t="shared" si="2"/>
        <v>0</v>
      </c>
    </row>
    <row r="37" spans="1:13" ht="15" customHeight="1" x14ac:dyDescent="0.2">
      <c r="A37" s="18" t="s">
        <v>31</v>
      </c>
      <c r="B37" s="70">
        <v>98593</v>
      </c>
      <c r="C37" s="97" t="s">
        <v>56</v>
      </c>
      <c r="D37" s="98"/>
      <c r="E37" s="98"/>
      <c r="F37" s="98"/>
      <c r="G37" s="72" t="s">
        <v>84</v>
      </c>
      <c r="H37" s="19" t="s">
        <v>48</v>
      </c>
      <c r="I37" s="19">
        <v>1</v>
      </c>
      <c r="J37" s="11">
        <v>0</v>
      </c>
      <c r="K37" s="31">
        <v>22</v>
      </c>
      <c r="L37" s="11">
        <f t="shared" si="1"/>
        <v>0</v>
      </c>
      <c r="M37" s="1">
        <f t="shared" si="2"/>
        <v>0</v>
      </c>
    </row>
    <row r="38" spans="1:13" ht="15" customHeight="1" x14ac:dyDescent="0.2">
      <c r="A38" s="20" t="s">
        <v>32</v>
      </c>
      <c r="B38" s="73">
        <v>98606</v>
      </c>
      <c r="C38" s="74" t="s">
        <v>71</v>
      </c>
      <c r="D38" s="77"/>
      <c r="E38" s="77"/>
      <c r="F38" s="77"/>
      <c r="G38" s="75" t="s">
        <v>84</v>
      </c>
      <c r="H38" s="21" t="s">
        <v>48</v>
      </c>
      <c r="I38" s="21">
        <v>1</v>
      </c>
      <c r="J38" s="22">
        <v>0</v>
      </c>
      <c r="K38" s="32">
        <v>22</v>
      </c>
      <c r="L38" s="22">
        <f t="shared" si="1"/>
        <v>0</v>
      </c>
      <c r="M38" s="1">
        <f t="shared" si="2"/>
        <v>0</v>
      </c>
    </row>
    <row r="39" spans="1:13" ht="15" customHeight="1" x14ac:dyDescent="0.2">
      <c r="A39" s="18" t="s">
        <v>33</v>
      </c>
      <c r="B39" s="70">
        <v>97997</v>
      </c>
      <c r="C39" s="71" t="s">
        <v>72</v>
      </c>
      <c r="D39" s="76"/>
      <c r="E39" s="76"/>
      <c r="F39" s="76"/>
      <c r="G39" s="72" t="s">
        <v>84</v>
      </c>
      <c r="H39" s="23" t="s">
        <v>48</v>
      </c>
      <c r="I39" s="19">
        <v>1</v>
      </c>
      <c r="J39" s="11">
        <v>0</v>
      </c>
      <c r="K39" s="31">
        <v>22</v>
      </c>
      <c r="L39" s="24">
        <f t="shared" si="1"/>
        <v>0</v>
      </c>
      <c r="M39" s="1">
        <f t="shared" si="2"/>
        <v>0</v>
      </c>
    </row>
    <row r="40" spans="1:13" ht="15" customHeight="1" x14ac:dyDescent="0.2">
      <c r="A40" s="20" t="s">
        <v>34</v>
      </c>
      <c r="B40" s="73">
        <v>98682</v>
      </c>
      <c r="C40" s="74" t="s">
        <v>73</v>
      </c>
      <c r="D40" s="77"/>
      <c r="E40" s="77"/>
      <c r="F40" s="77"/>
      <c r="G40" s="75" t="s">
        <v>84</v>
      </c>
      <c r="H40" s="21" t="s">
        <v>48</v>
      </c>
      <c r="I40" s="21">
        <v>1</v>
      </c>
      <c r="J40" s="22">
        <v>0</v>
      </c>
      <c r="K40" s="32">
        <v>22</v>
      </c>
      <c r="L40" s="22">
        <f t="shared" si="1"/>
        <v>0</v>
      </c>
      <c r="M40" s="1">
        <f t="shared" si="2"/>
        <v>0</v>
      </c>
    </row>
    <row r="41" spans="1:13" x14ac:dyDescent="0.2">
      <c r="A41" s="18" t="s">
        <v>35</v>
      </c>
      <c r="B41" s="70">
        <v>98573</v>
      </c>
      <c r="C41" s="99" t="s">
        <v>74</v>
      </c>
      <c r="D41" s="100"/>
      <c r="E41" s="100"/>
      <c r="F41" s="100"/>
      <c r="G41" s="72" t="s">
        <v>84</v>
      </c>
      <c r="H41" s="23" t="s">
        <v>48</v>
      </c>
      <c r="I41" s="19">
        <v>1</v>
      </c>
      <c r="J41" s="11">
        <v>0</v>
      </c>
      <c r="K41" s="31">
        <v>22</v>
      </c>
      <c r="L41" s="24">
        <f t="shared" si="1"/>
        <v>0</v>
      </c>
      <c r="M41" s="1">
        <f t="shared" si="2"/>
        <v>0</v>
      </c>
    </row>
    <row r="42" spans="1:13" ht="15" customHeight="1" x14ac:dyDescent="0.2">
      <c r="A42" s="20" t="s">
        <v>36</v>
      </c>
      <c r="B42" s="73">
        <v>93306</v>
      </c>
      <c r="C42" s="74" t="s">
        <v>75</v>
      </c>
      <c r="D42" s="77"/>
      <c r="E42" s="77"/>
      <c r="F42" s="77"/>
      <c r="G42" s="75" t="s">
        <v>84</v>
      </c>
      <c r="H42" s="21" t="s">
        <v>48</v>
      </c>
      <c r="I42" s="21">
        <v>1</v>
      </c>
      <c r="J42" s="22">
        <v>0</v>
      </c>
      <c r="K42" s="32">
        <v>22</v>
      </c>
      <c r="L42" s="22">
        <f t="shared" si="1"/>
        <v>0</v>
      </c>
      <c r="M42" s="1">
        <f t="shared" si="2"/>
        <v>0</v>
      </c>
    </row>
    <row r="43" spans="1:13" ht="15" customHeight="1" x14ac:dyDescent="0.2">
      <c r="A43" s="18" t="s">
        <v>37</v>
      </c>
      <c r="B43" s="70">
        <v>92063</v>
      </c>
      <c r="C43" s="97" t="s">
        <v>76</v>
      </c>
      <c r="D43" s="98"/>
      <c r="E43" s="98"/>
      <c r="F43" s="98"/>
      <c r="G43" s="72" t="s">
        <v>84</v>
      </c>
      <c r="H43" s="23" t="s">
        <v>48</v>
      </c>
      <c r="I43" s="19">
        <v>1</v>
      </c>
      <c r="J43" s="11">
        <v>0</v>
      </c>
      <c r="K43" s="31">
        <v>22</v>
      </c>
      <c r="L43" s="24">
        <f t="shared" si="1"/>
        <v>0</v>
      </c>
      <c r="M43" s="1">
        <f t="shared" si="2"/>
        <v>0</v>
      </c>
    </row>
    <row r="44" spans="1:13" x14ac:dyDescent="0.2">
      <c r="A44" s="20" t="s">
        <v>38</v>
      </c>
      <c r="B44" s="73">
        <v>92081</v>
      </c>
      <c r="C44" s="74" t="s">
        <v>77</v>
      </c>
      <c r="D44" s="77"/>
      <c r="E44" s="77"/>
      <c r="F44" s="77"/>
      <c r="G44" s="75" t="s">
        <v>84</v>
      </c>
      <c r="H44" s="21" t="s">
        <v>48</v>
      </c>
      <c r="I44" s="21">
        <v>1</v>
      </c>
      <c r="J44" s="22">
        <v>0</v>
      </c>
      <c r="K44" s="32">
        <v>22</v>
      </c>
      <c r="L44" s="22">
        <f t="shared" si="1"/>
        <v>0</v>
      </c>
      <c r="M44" s="1">
        <f t="shared" si="2"/>
        <v>0</v>
      </c>
    </row>
    <row r="45" spans="1:13" ht="15" customHeight="1" x14ac:dyDescent="0.2">
      <c r="A45" s="18" t="s">
        <v>39</v>
      </c>
      <c r="B45" s="70">
        <v>96289</v>
      </c>
      <c r="C45" s="97" t="s">
        <v>56</v>
      </c>
      <c r="D45" s="98"/>
      <c r="E45" s="98"/>
      <c r="F45" s="98"/>
      <c r="G45" s="72" t="s">
        <v>84</v>
      </c>
      <c r="H45" s="23" t="s">
        <v>48</v>
      </c>
      <c r="I45" s="19">
        <v>1</v>
      </c>
      <c r="J45" s="11">
        <v>0</v>
      </c>
      <c r="K45" s="31">
        <v>22</v>
      </c>
      <c r="L45" s="24">
        <f t="shared" si="1"/>
        <v>0</v>
      </c>
      <c r="M45" s="1">
        <f t="shared" si="2"/>
        <v>0</v>
      </c>
    </row>
    <row r="46" spans="1:13" ht="15" customHeight="1" x14ac:dyDescent="0.2">
      <c r="A46" s="20" t="s">
        <v>40</v>
      </c>
      <c r="B46" s="73">
        <v>93359</v>
      </c>
      <c r="C46" s="78" t="s">
        <v>68</v>
      </c>
      <c r="D46" s="79"/>
      <c r="E46" s="79"/>
      <c r="F46" s="79"/>
      <c r="G46" s="75" t="s">
        <v>84</v>
      </c>
      <c r="H46" s="21" t="s">
        <v>48</v>
      </c>
      <c r="I46" s="21">
        <v>1</v>
      </c>
      <c r="J46" s="22">
        <v>0</v>
      </c>
      <c r="K46" s="32">
        <v>22</v>
      </c>
      <c r="L46" s="22">
        <f t="shared" si="1"/>
        <v>0</v>
      </c>
      <c r="M46" s="1">
        <f t="shared" si="2"/>
        <v>0</v>
      </c>
    </row>
    <row r="47" spans="1:13" x14ac:dyDescent="0.2">
      <c r="A47" s="18" t="s">
        <v>41</v>
      </c>
      <c r="B47" s="70">
        <v>95721</v>
      </c>
      <c r="C47" s="99" t="s">
        <v>78</v>
      </c>
      <c r="D47" s="100"/>
      <c r="E47" s="100"/>
      <c r="F47" s="100"/>
      <c r="G47" s="72" t="s">
        <v>84</v>
      </c>
      <c r="H47" s="23" t="s">
        <v>48</v>
      </c>
      <c r="I47" s="19">
        <v>1</v>
      </c>
      <c r="J47" s="11">
        <v>0</v>
      </c>
      <c r="K47" s="31">
        <v>22</v>
      </c>
      <c r="L47" s="24">
        <f t="shared" si="1"/>
        <v>0</v>
      </c>
      <c r="M47" s="1">
        <f t="shared" si="2"/>
        <v>0</v>
      </c>
    </row>
    <row r="48" spans="1:13" ht="15" customHeight="1" x14ac:dyDescent="0.2">
      <c r="A48" s="20" t="s">
        <v>42</v>
      </c>
      <c r="B48" s="73">
        <v>60985</v>
      </c>
      <c r="C48" s="74" t="s">
        <v>79</v>
      </c>
      <c r="D48" s="77"/>
      <c r="E48" s="77"/>
      <c r="F48" s="77"/>
      <c r="G48" s="75" t="s">
        <v>84</v>
      </c>
      <c r="H48" s="21" t="s">
        <v>48</v>
      </c>
      <c r="I48" s="21">
        <v>1</v>
      </c>
      <c r="J48" s="22">
        <v>0</v>
      </c>
      <c r="K48" s="32">
        <v>22</v>
      </c>
      <c r="L48" s="22">
        <f t="shared" si="1"/>
        <v>0</v>
      </c>
      <c r="M48" s="1">
        <f t="shared" si="2"/>
        <v>0</v>
      </c>
    </row>
    <row r="49" spans="1:14" ht="15" customHeight="1" x14ac:dyDescent="0.2">
      <c r="A49" s="18" t="s">
        <v>43</v>
      </c>
      <c r="B49" s="70">
        <v>94310</v>
      </c>
      <c r="C49" s="99" t="s">
        <v>56</v>
      </c>
      <c r="D49" s="100"/>
      <c r="E49" s="100"/>
      <c r="F49" s="100"/>
      <c r="G49" s="72" t="s">
        <v>84</v>
      </c>
      <c r="H49" s="23" t="s">
        <v>48</v>
      </c>
      <c r="I49" s="19">
        <v>1</v>
      </c>
      <c r="J49" s="11">
        <v>0</v>
      </c>
      <c r="K49" s="31">
        <v>22</v>
      </c>
      <c r="L49" s="24">
        <f t="shared" si="1"/>
        <v>0</v>
      </c>
      <c r="M49" s="1">
        <f t="shared" si="2"/>
        <v>0</v>
      </c>
    </row>
    <row r="50" spans="1:14" ht="15" customHeight="1" x14ac:dyDescent="0.2">
      <c r="A50" s="20" t="s">
        <v>44</v>
      </c>
      <c r="B50" s="73">
        <v>95579</v>
      </c>
      <c r="C50" s="74" t="s">
        <v>80</v>
      </c>
      <c r="D50" s="77"/>
      <c r="E50" s="77"/>
      <c r="F50" s="77"/>
      <c r="G50" s="75" t="s">
        <v>84</v>
      </c>
      <c r="H50" s="21" t="s">
        <v>48</v>
      </c>
      <c r="I50" s="21">
        <v>1</v>
      </c>
      <c r="J50" s="22">
        <v>0</v>
      </c>
      <c r="K50" s="32">
        <v>22</v>
      </c>
      <c r="L50" s="22">
        <f t="shared" si="1"/>
        <v>0</v>
      </c>
      <c r="M50" s="1">
        <f t="shared" si="2"/>
        <v>0</v>
      </c>
    </row>
    <row r="51" spans="1:14" ht="15" customHeight="1" x14ac:dyDescent="0.2">
      <c r="A51" s="18" t="s">
        <v>45</v>
      </c>
      <c r="B51" s="70">
        <v>95212</v>
      </c>
      <c r="C51" s="71" t="s">
        <v>81</v>
      </c>
      <c r="D51" s="76"/>
      <c r="E51" s="76"/>
      <c r="F51" s="76"/>
      <c r="G51" s="72" t="s">
        <v>84</v>
      </c>
      <c r="H51" s="23" t="s">
        <v>48</v>
      </c>
      <c r="I51" s="19">
        <v>1</v>
      </c>
      <c r="J51" s="11">
        <v>0</v>
      </c>
      <c r="K51" s="31">
        <v>22</v>
      </c>
      <c r="L51" s="24">
        <f t="shared" si="1"/>
        <v>0</v>
      </c>
      <c r="M51" s="1">
        <f t="shared" si="2"/>
        <v>0</v>
      </c>
    </row>
    <row r="52" spans="1:14" ht="15" customHeight="1" x14ac:dyDescent="0.2">
      <c r="A52" s="20" t="s">
        <v>46</v>
      </c>
      <c r="B52" s="73">
        <v>95572</v>
      </c>
      <c r="C52" s="74" t="s">
        <v>82</v>
      </c>
      <c r="D52" s="77"/>
      <c r="E52" s="77"/>
      <c r="F52" s="77"/>
      <c r="G52" s="75" t="s">
        <v>84</v>
      </c>
      <c r="H52" s="21" t="s">
        <v>48</v>
      </c>
      <c r="I52" s="21">
        <v>1</v>
      </c>
      <c r="J52" s="22">
        <v>0</v>
      </c>
      <c r="K52" s="32">
        <v>22</v>
      </c>
      <c r="L52" s="22">
        <f t="shared" si="1"/>
        <v>0</v>
      </c>
      <c r="M52" s="1">
        <f t="shared" si="2"/>
        <v>0</v>
      </c>
      <c r="N52" s="1" t="s">
        <v>83</v>
      </c>
    </row>
    <row r="57" spans="1:14" x14ac:dyDescent="0.2">
      <c r="I57" s="25" t="s">
        <v>49</v>
      </c>
      <c r="J57" s="26"/>
      <c r="K57" s="27"/>
      <c r="L57" s="28">
        <f>SUM(L18:L52)</f>
        <v>0</v>
      </c>
    </row>
    <row r="58" spans="1:14" x14ac:dyDescent="0.2">
      <c r="I58" s="25" t="s">
        <v>50</v>
      </c>
      <c r="J58" s="26"/>
      <c r="K58" s="27"/>
      <c r="L58" s="28">
        <f>SUM(M18:M52)</f>
        <v>0</v>
      </c>
    </row>
    <row r="59" spans="1:14" ht="13.5" thickBot="1" x14ac:dyDescent="0.25">
      <c r="I59" s="25" t="s">
        <v>51</v>
      </c>
      <c r="J59" s="26"/>
      <c r="K59" s="27"/>
      <c r="L59" s="29">
        <f>L57+L58</f>
        <v>0</v>
      </c>
    </row>
    <row r="60" spans="1:14" ht="13.5" thickTop="1" x14ac:dyDescent="0.2"/>
    <row r="61" spans="1:14" s="33" customFormat="1" x14ac:dyDescent="0.2">
      <c r="B61" s="89" t="s">
        <v>146</v>
      </c>
      <c r="C61" s="89"/>
      <c r="D61" s="89"/>
      <c r="E61" s="89"/>
      <c r="F61" s="89"/>
      <c r="G61" s="89"/>
      <c r="H61" s="89"/>
      <c r="I61" s="89"/>
      <c r="J61" s="89"/>
      <c r="K61" s="89"/>
    </row>
    <row r="62" spans="1:14" s="33" customFormat="1" ht="25.5" customHeight="1" x14ac:dyDescent="0.2">
      <c r="B62" s="90" t="s">
        <v>147</v>
      </c>
      <c r="C62" s="90"/>
      <c r="D62" s="90"/>
      <c r="E62" s="90"/>
      <c r="F62" s="90"/>
      <c r="G62" s="90"/>
      <c r="H62" s="90"/>
      <c r="I62" s="90"/>
      <c r="J62" s="90"/>
      <c r="K62" s="90"/>
    </row>
    <row r="64" spans="1:14" x14ac:dyDescent="0.2">
      <c r="J64" s="1" t="s">
        <v>52</v>
      </c>
    </row>
    <row r="66" spans="10:11" x14ac:dyDescent="0.2">
      <c r="J66" s="30"/>
      <c r="K66" s="30"/>
    </row>
  </sheetData>
  <sheetProtection selectLockedCells="1"/>
  <mergeCells count="22">
    <mergeCell ref="C49:F49"/>
    <mergeCell ref="C30:F30"/>
    <mergeCell ref="C32:F32"/>
    <mergeCell ref="C37:F37"/>
    <mergeCell ref="C36:F36"/>
    <mergeCell ref="C47:F47"/>
    <mergeCell ref="B61:K61"/>
    <mergeCell ref="B62:K62"/>
    <mergeCell ref="A13:L13"/>
    <mergeCell ref="A14:L14"/>
    <mergeCell ref="C18:F18"/>
    <mergeCell ref="C19:F19"/>
    <mergeCell ref="C45:F45"/>
    <mergeCell ref="C41:F41"/>
    <mergeCell ref="C43:F43"/>
    <mergeCell ref="C23:F23"/>
    <mergeCell ref="C26:F26"/>
    <mergeCell ref="C25:F25"/>
    <mergeCell ref="C28:F28"/>
    <mergeCell ref="C29:F29"/>
    <mergeCell ref="C31:F31"/>
    <mergeCell ref="C33:F33"/>
  </mergeCells>
  <phoneticPr fontId="2" type="noConversion"/>
  <pageMargins left="0.70866141732283472" right="0.70866141732283472" top="0.94488188976377963" bottom="0.94488188976377963" header="0.51181102362204722" footer="0.51181102362204722"/>
  <pageSetup paperSize="9" scale="61" fitToHeight="0" orientation="portrait" horizontalDpi="1200" verticalDpi="1200" r:id="rId1"/>
  <headerFooter>
    <oddHeader>&amp;R&amp;"Arial,Krepko"&amp;12OBR-3</oddHeader>
    <oddFooter>&amp;L&amp;"Arial,Poševno"&amp;10UKC Maribor&amp;C&amp;P/&amp;N&amp;R&amp;"Arial,Poševno"&amp;10Vzdrževanje medicinske opreme Atom Medical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0"/>
  <sheetViews>
    <sheetView zoomScaleNormal="100" workbookViewId="0">
      <selection activeCell="C65" sqref="C65"/>
    </sheetView>
  </sheetViews>
  <sheetFormatPr defaultRowHeight="15" x14ac:dyDescent="0.25"/>
  <cols>
    <col min="2" max="2" width="24.5703125" customWidth="1"/>
    <col min="3" max="3" width="55.5703125" bestFit="1" customWidth="1"/>
    <col min="4" max="4" width="23.28515625" customWidth="1"/>
    <col min="5" max="5" width="10.5703125" customWidth="1"/>
    <col min="6" max="6" width="12.5703125" style="62" customWidth="1"/>
    <col min="7" max="7" width="10.42578125" style="65" customWidth="1"/>
    <col min="8" max="8" width="14.85546875" style="62" customWidth="1"/>
    <col min="9" max="9" width="0" hidden="1" customWidth="1"/>
  </cols>
  <sheetData>
    <row r="1" spans="1:11" x14ac:dyDescent="0.25">
      <c r="F1"/>
      <c r="G1"/>
      <c r="H1"/>
    </row>
    <row r="2" spans="1:11" x14ac:dyDescent="0.25">
      <c r="F2"/>
      <c r="G2"/>
      <c r="H2"/>
    </row>
    <row r="3" spans="1:11" x14ac:dyDescent="0.25">
      <c r="A3" s="54" t="s">
        <v>7</v>
      </c>
      <c r="B3" s="54"/>
      <c r="C3" s="54"/>
      <c r="D3" s="54"/>
      <c r="E3" s="54"/>
      <c r="F3" s="55"/>
      <c r="G3" s="55"/>
      <c r="H3" s="55"/>
      <c r="I3" s="55"/>
      <c r="J3" s="55"/>
      <c r="K3" s="55"/>
    </row>
    <row r="4" spans="1:11" x14ac:dyDescent="0.25">
      <c r="A4" s="68"/>
      <c r="B4" s="106"/>
      <c r="C4" s="106"/>
      <c r="D4" s="69"/>
      <c r="E4" s="69"/>
      <c r="F4" s="55"/>
      <c r="G4" s="55"/>
      <c r="H4" s="55"/>
      <c r="I4" s="55"/>
      <c r="J4" s="55"/>
      <c r="K4" s="55"/>
    </row>
    <row r="5" spans="1:11" x14ac:dyDescent="0.25">
      <c r="A5" s="107"/>
      <c r="B5" s="107"/>
      <c r="C5" s="107"/>
      <c r="D5" s="69"/>
      <c r="E5" s="69"/>
      <c r="F5" s="55"/>
      <c r="G5" s="55"/>
      <c r="H5" s="55"/>
      <c r="I5" s="55"/>
      <c r="J5" s="55"/>
      <c r="K5" s="55"/>
    </row>
    <row r="6" spans="1:11" x14ac:dyDescent="0.25">
      <c r="A6" s="107"/>
      <c r="B6" s="107"/>
      <c r="C6" s="107"/>
      <c r="D6" s="69"/>
      <c r="E6" s="69"/>
      <c r="F6" s="55"/>
      <c r="G6" s="55"/>
      <c r="H6" s="55"/>
      <c r="I6" s="55"/>
      <c r="J6" s="55"/>
      <c r="K6" s="55"/>
    </row>
    <row r="7" spans="1:11" x14ac:dyDescent="0.25">
      <c r="A7" s="54"/>
      <c r="B7" s="54"/>
      <c r="C7" s="54"/>
      <c r="D7" s="54"/>
      <c r="E7" s="54"/>
      <c r="F7" s="55"/>
      <c r="G7" s="55"/>
      <c r="H7" s="55"/>
      <c r="I7" s="55"/>
      <c r="J7" s="55"/>
      <c r="K7" s="55"/>
    </row>
    <row r="8" spans="1:11" x14ac:dyDescent="0.25">
      <c r="A8" s="54" t="s">
        <v>8</v>
      </c>
      <c r="B8" s="54"/>
      <c r="C8" s="67"/>
      <c r="D8" s="104"/>
      <c r="E8" s="104"/>
      <c r="F8" s="55"/>
      <c r="G8" s="55"/>
      <c r="H8" s="55"/>
      <c r="I8" s="55"/>
      <c r="J8" s="55"/>
      <c r="K8" s="55"/>
    </row>
    <row r="9" spans="1:11" x14ac:dyDescent="0.25">
      <c r="A9" s="54" t="s">
        <v>91</v>
      </c>
      <c r="B9" s="54"/>
      <c r="C9" s="68"/>
      <c r="D9" s="69"/>
      <c r="E9" s="54"/>
      <c r="F9" s="55"/>
      <c r="G9" s="55"/>
      <c r="H9" s="55"/>
      <c r="I9" s="55"/>
      <c r="J9" s="55"/>
      <c r="K9" s="55"/>
    </row>
    <row r="10" spans="1:11" x14ac:dyDescent="0.25">
      <c r="F10"/>
      <c r="G10"/>
      <c r="H10"/>
    </row>
    <row r="11" spans="1:11" x14ac:dyDescent="0.25">
      <c r="F11"/>
      <c r="G11"/>
      <c r="H11"/>
    </row>
    <row r="12" spans="1:11" ht="18" x14ac:dyDescent="0.25">
      <c r="A12" s="105" t="s">
        <v>140</v>
      </c>
      <c r="B12" s="105"/>
      <c r="C12" s="105"/>
      <c r="D12" s="105"/>
      <c r="E12" s="105"/>
      <c r="F12" s="105"/>
      <c r="G12" s="105"/>
      <c r="H12" s="105"/>
      <c r="I12" s="56"/>
      <c r="J12" s="56"/>
      <c r="K12" s="56"/>
    </row>
    <row r="13" spans="1:11" ht="18" x14ac:dyDescent="0.25">
      <c r="A13" s="103" t="s">
        <v>141</v>
      </c>
      <c r="B13" s="103"/>
      <c r="C13" s="103"/>
      <c r="D13" s="103"/>
      <c r="E13" s="103"/>
      <c r="F13" s="103"/>
      <c r="G13" s="103"/>
      <c r="H13" s="103"/>
      <c r="I13" s="57"/>
      <c r="J13" s="57"/>
      <c r="K13" s="57"/>
    </row>
    <row r="14" spans="1:11" x14ac:dyDescent="0.25">
      <c r="F14"/>
      <c r="G14"/>
      <c r="H14"/>
    </row>
    <row r="16" spans="1:11" s="58" customFormat="1" ht="30" x14ac:dyDescent="0.25">
      <c r="A16" s="58" t="s">
        <v>92</v>
      </c>
      <c r="B16" s="58" t="s">
        <v>85</v>
      </c>
      <c r="C16" s="58" t="s">
        <v>93</v>
      </c>
      <c r="D16" s="58" t="s">
        <v>94</v>
      </c>
      <c r="E16" s="58" t="s">
        <v>95</v>
      </c>
      <c r="F16" s="59" t="s">
        <v>4</v>
      </c>
      <c r="G16" s="60" t="s">
        <v>5</v>
      </c>
      <c r="H16" s="61" t="s">
        <v>6</v>
      </c>
      <c r="I16" s="58" t="s">
        <v>96</v>
      </c>
    </row>
    <row r="17" spans="1:9" x14ac:dyDescent="0.25">
      <c r="A17" s="33">
        <v>1</v>
      </c>
      <c r="B17" s="33" t="s">
        <v>84</v>
      </c>
      <c r="C17" s="33" t="s">
        <v>97</v>
      </c>
      <c r="D17" s="34" t="s">
        <v>98</v>
      </c>
      <c r="E17" s="33">
        <v>1</v>
      </c>
      <c r="F17" s="84"/>
      <c r="G17" s="85">
        <v>22</v>
      </c>
      <c r="H17" s="86">
        <f>Tabela5[[#This Row],[Količina ]]*Tabela5[[#This Row],[Cena na EM brez DDV]]</f>
        <v>0</v>
      </c>
      <c r="I17" s="84">
        <f>Tabela5[[#This Row],[DDV (%)]]*Tabela5[[#This Row],[Vrednost brez DDV]]/100</f>
        <v>0</v>
      </c>
    </row>
    <row r="18" spans="1:9" x14ac:dyDescent="0.25">
      <c r="A18" s="33">
        <v>2</v>
      </c>
      <c r="B18" s="33" t="s">
        <v>84</v>
      </c>
      <c r="C18" s="33" t="s">
        <v>99</v>
      </c>
      <c r="D18" s="34" t="s">
        <v>100</v>
      </c>
      <c r="E18" s="33">
        <v>1</v>
      </c>
      <c r="F18" s="84"/>
      <c r="G18" s="85">
        <v>22</v>
      </c>
      <c r="H18" s="86">
        <f>Tabela5[[#This Row],[Količina ]]*Tabela5[[#This Row],[Cena na EM brez DDV]]</f>
        <v>0</v>
      </c>
      <c r="I18" s="84">
        <f>Tabela5[[#This Row],[DDV (%)]]*Tabela5[[#This Row],[Vrednost brez DDV]]/100</f>
        <v>0</v>
      </c>
    </row>
    <row r="19" spans="1:9" x14ac:dyDescent="0.25">
      <c r="A19" s="33">
        <v>3</v>
      </c>
      <c r="B19" s="33" t="s">
        <v>84</v>
      </c>
      <c r="C19" s="33" t="s">
        <v>101</v>
      </c>
      <c r="D19" s="34" t="s">
        <v>102</v>
      </c>
      <c r="E19" s="33">
        <v>1</v>
      </c>
      <c r="F19" s="84"/>
      <c r="G19" s="85">
        <v>22</v>
      </c>
      <c r="H19" s="86">
        <f>Tabela5[[#This Row],[Količina ]]*Tabela5[[#This Row],[Cena na EM brez DDV]]</f>
        <v>0</v>
      </c>
      <c r="I19" s="84">
        <f>Tabela5[[#This Row],[DDV (%)]]*Tabela5[[#This Row],[Vrednost brez DDV]]/100</f>
        <v>0</v>
      </c>
    </row>
    <row r="20" spans="1:9" x14ac:dyDescent="0.25">
      <c r="A20" s="33">
        <v>4</v>
      </c>
      <c r="B20" s="33" t="s">
        <v>84</v>
      </c>
      <c r="C20" s="33" t="s">
        <v>101</v>
      </c>
      <c r="D20" s="34" t="s">
        <v>103</v>
      </c>
      <c r="E20" s="33">
        <v>1</v>
      </c>
      <c r="F20" s="84"/>
      <c r="G20" s="85">
        <v>22</v>
      </c>
      <c r="H20" s="86">
        <f>Tabela5[[#This Row],[Količina ]]*Tabela5[[#This Row],[Cena na EM brez DDV]]</f>
        <v>0</v>
      </c>
      <c r="I20" s="84">
        <f>Tabela5[[#This Row],[DDV (%)]]*Tabela5[[#This Row],[Vrednost brez DDV]]/100</f>
        <v>0</v>
      </c>
    </row>
    <row r="21" spans="1:9" x14ac:dyDescent="0.25">
      <c r="A21" s="33">
        <v>5</v>
      </c>
      <c r="B21" s="33" t="s">
        <v>84</v>
      </c>
      <c r="C21" s="33" t="s">
        <v>101</v>
      </c>
      <c r="D21" s="34" t="s">
        <v>104</v>
      </c>
      <c r="E21" s="33">
        <v>1</v>
      </c>
      <c r="F21" s="84"/>
      <c r="G21" s="85">
        <v>22</v>
      </c>
      <c r="H21" s="86">
        <f>Tabela5[[#This Row],[Količina ]]*Tabela5[[#This Row],[Cena na EM brez DDV]]</f>
        <v>0</v>
      </c>
      <c r="I21" s="84">
        <f>Tabela5[[#This Row],[DDV (%)]]*Tabela5[[#This Row],[Vrednost brez DDV]]/100</f>
        <v>0</v>
      </c>
    </row>
    <row r="22" spans="1:9" x14ac:dyDescent="0.25">
      <c r="A22" s="33">
        <v>6</v>
      </c>
      <c r="B22" s="33" t="s">
        <v>84</v>
      </c>
      <c r="C22" s="33" t="s">
        <v>101</v>
      </c>
      <c r="D22" s="34" t="s">
        <v>105</v>
      </c>
      <c r="E22" s="33">
        <v>1</v>
      </c>
      <c r="F22" s="84"/>
      <c r="G22" s="85">
        <v>22</v>
      </c>
      <c r="H22" s="86">
        <f>Tabela5[[#This Row],[Količina ]]*Tabela5[[#This Row],[Cena na EM brez DDV]]</f>
        <v>0</v>
      </c>
      <c r="I22" s="84">
        <f>Tabela5[[#This Row],[DDV (%)]]*Tabela5[[#This Row],[Vrednost brez DDV]]/100</f>
        <v>0</v>
      </c>
    </row>
    <row r="23" spans="1:9" x14ac:dyDescent="0.25">
      <c r="A23" s="33">
        <v>7</v>
      </c>
      <c r="B23" s="33" t="s">
        <v>84</v>
      </c>
      <c r="C23" s="33" t="s">
        <v>101</v>
      </c>
      <c r="D23" s="34" t="s">
        <v>106</v>
      </c>
      <c r="E23" s="33">
        <v>1</v>
      </c>
      <c r="F23" s="84"/>
      <c r="G23" s="85">
        <v>22</v>
      </c>
      <c r="H23" s="86">
        <f>Tabela5[[#This Row],[Količina ]]*Tabela5[[#This Row],[Cena na EM brez DDV]]</f>
        <v>0</v>
      </c>
      <c r="I23" s="84">
        <f>Tabela5[[#This Row],[DDV (%)]]*Tabela5[[#This Row],[Vrednost brez DDV]]/100</f>
        <v>0</v>
      </c>
    </row>
    <row r="24" spans="1:9" x14ac:dyDescent="0.25">
      <c r="A24" s="33">
        <v>8</v>
      </c>
      <c r="B24" s="33" t="s">
        <v>84</v>
      </c>
      <c r="C24" s="33" t="s">
        <v>101</v>
      </c>
      <c r="D24" s="34" t="s">
        <v>107</v>
      </c>
      <c r="E24" s="33">
        <v>1</v>
      </c>
      <c r="F24" s="84"/>
      <c r="G24" s="85">
        <v>22</v>
      </c>
      <c r="H24" s="86">
        <f>Tabela5[[#This Row],[Količina ]]*Tabela5[[#This Row],[Cena na EM brez DDV]]</f>
        <v>0</v>
      </c>
      <c r="I24" s="84">
        <f>Tabela5[[#This Row],[DDV (%)]]*Tabela5[[#This Row],[Vrednost brez DDV]]/100</f>
        <v>0</v>
      </c>
    </row>
    <row r="25" spans="1:9" x14ac:dyDescent="0.25">
      <c r="A25" s="33">
        <v>9</v>
      </c>
      <c r="B25" s="33" t="s">
        <v>84</v>
      </c>
      <c r="C25" s="33" t="s">
        <v>101</v>
      </c>
      <c r="D25" s="34" t="s">
        <v>108</v>
      </c>
      <c r="E25" s="33">
        <v>1</v>
      </c>
      <c r="F25" s="84"/>
      <c r="G25" s="85">
        <v>22</v>
      </c>
      <c r="H25" s="86">
        <f>Tabela5[[#This Row],[Količina ]]*Tabela5[[#This Row],[Cena na EM brez DDV]]</f>
        <v>0</v>
      </c>
      <c r="I25" s="84">
        <f>Tabela5[[#This Row],[DDV (%)]]*Tabela5[[#This Row],[Vrednost brez DDV]]/100</f>
        <v>0</v>
      </c>
    </row>
    <row r="26" spans="1:9" x14ac:dyDescent="0.25">
      <c r="A26" s="33">
        <v>10</v>
      </c>
      <c r="B26" s="33" t="s">
        <v>84</v>
      </c>
      <c r="C26" s="33" t="s">
        <v>101</v>
      </c>
      <c r="D26" s="34" t="s">
        <v>109</v>
      </c>
      <c r="E26" s="33">
        <v>1</v>
      </c>
      <c r="F26" s="84"/>
      <c r="G26" s="85">
        <v>22</v>
      </c>
      <c r="H26" s="86">
        <f>Tabela5[[#This Row],[Količina ]]*Tabela5[[#This Row],[Cena na EM brez DDV]]</f>
        <v>0</v>
      </c>
      <c r="I26" s="84">
        <f>Tabela5[[#This Row],[DDV (%)]]*Tabela5[[#This Row],[Vrednost brez DDV]]/100</f>
        <v>0</v>
      </c>
    </row>
    <row r="27" spans="1:9" x14ac:dyDescent="0.25">
      <c r="A27" s="33">
        <v>11</v>
      </c>
      <c r="B27" s="33" t="s">
        <v>84</v>
      </c>
      <c r="C27" s="33" t="s">
        <v>101</v>
      </c>
      <c r="D27" s="34" t="s">
        <v>110</v>
      </c>
      <c r="E27" s="33">
        <v>1</v>
      </c>
      <c r="F27" s="84"/>
      <c r="G27" s="85">
        <v>22</v>
      </c>
      <c r="H27" s="86">
        <f>Tabela5[[#This Row],[Količina ]]*Tabela5[[#This Row],[Cena na EM brez DDV]]</f>
        <v>0</v>
      </c>
      <c r="I27" s="84">
        <f>Tabela5[[#This Row],[DDV (%)]]*Tabela5[[#This Row],[Vrednost brez DDV]]/100</f>
        <v>0</v>
      </c>
    </row>
    <row r="28" spans="1:9" x14ac:dyDescent="0.25">
      <c r="A28" s="33">
        <v>12</v>
      </c>
      <c r="B28" s="33" t="s">
        <v>84</v>
      </c>
      <c r="C28" s="33" t="s">
        <v>101</v>
      </c>
      <c r="D28" s="34" t="s">
        <v>111</v>
      </c>
      <c r="E28" s="33">
        <v>1</v>
      </c>
      <c r="F28" s="84"/>
      <c r="G28" s="85">
        <v>22</v>
      </c>
      <c r="H28" s="86">
        <f>Tabela5[[#This Row],[Količina ]]*Tabela5[[#This Row],[Cena na EM brez DDV]]</f>
        <v>0</v>
      </c>
      <c r="I28" s="84">
        <f>Tabela5[[#This Row],[DDV (%)]]*Tabela5[[#This Row],[Vrednost brez DDV]]/100</f>
        <v>0</v>
      </c>
    </row>
    <row r="29" spans="1:9" x14ac:dyDescent="0.25">
      <c r="A29" s="33">
        <v>13</v>
      </c>
      <c r="B29" s="33" t="s">
        <v>84</v>
      </c>
      <c r="C29" s="33" t="s">
        <v>101</v>
      </c>
      <c r="D29" s="34" t="s">
        <v>112</v>
      </c>
      <c r="E29" s="33">
        <v>1</v>
      </c>
      <c r="F29" s="84"/>
      <c r="G29" s="85">
        <v>22</v>
      </c>
      <c r="H29" s="86">
        <f>Tabela5[[#This Row],[Količina ]]*Tabela5[[#This Row],[Cena na EM brez DDV]]</f>
        <v>0</v>
      </c>
      <c r="I29" s="84">
        <f>Tabela5[[#This Row],[DDV (%)]]*Tabela5[[#This Row],[Vrednost brez DDV]]/100</f>
        <v>0</v>
      </c>
    </row>
    <row r="30" spans="1:9" x14ac:dyDescent="0.25">
      <c r="A30" s="33">
        <v>14</v>
      </c>
      <c r="B30" s="33" t="s">
        <v>84</v>
      </c>
      <c r="C30" s="33" t="s">
        <v>101</v>
      </c>
      <c r="D30" s="34" t="s">
        <v>113</v>
      </c>
      <c r="E30" s="33">
        <v>1</v>
      </c>
      <c r="F30" s="84"/>
      <c r="G30" s="85">
        <v>22</v>
      </c>
      <c r="H30" s="86">
        <f>Tabela5[[#This Row],[Količina ]]*Tabela5[[#This Row],[Cena na EM brez DDV]]</f>
        <v>0</v>
      </c>
      <c r="I30" s="84">
        <f>Tabela5[[#This Row],[DDV (%)]]*Tabela5[[#This Row],[Vrednost brez DDV]]/100</f>
        <v>0</v>
      </c>
    </row>
    <row r="31" spans="1:9" x14ac:dyDescent="0.25">
      <c r="A31" s="33">
        <v>15</v>
      </c>
      <c r="B31" s="33" t="s">
        <v>84</v>
      </c>
      <c r="C31" s="33" t="s">
        <v>114</v>
      </c>
      <c r="D31" s="34" t="s">
        <v>115</v>
      </c>
      <c r="E31" s="33">
        <v>1</v>
      </c>
      <c r="F31" s="84"/>
      <c r="G31" s="85">
        <v>22</v>
      </c>
      <c r="H31" s="86">
        <f>Tabela5[[#This Row],[Količina ]]*Tabela5[[#This Row],[Cena na EM brez DDV]]</f>
        <v>0</v>
      </c>
      <c r="I31" s="84">
        <f>Tabela5[[#This Row],[DDV (%)]]*Tabela5[[#This Row],[Vrednost brez DDV]]/100</f>
        <v>0</v>
      </c>
    </row>
    <row r="32" spans="1:9" x14ac:dyDescent="0.25">
      <c r="A32" s="33">
        <v>16</v>
      </c>
      <c r="B32" s="33" t="s">
        <v>84</v>
      </c>
      <c r="C32" s="33" t="s">
        <v>116</v>
      </c>
      <c r="D32" s="34" t="s">
        <v>117</v>
      </c>
      <c r="E32" s="33">
        <v>1</v>
      </c>
      <c r="F32" s="84"/>
      <c r="G32" s="85">
        <v>22</v>
      </c>
      <c r="H32" s="86">
        <f>Tabela5[[#This Row],[Količina ]]*Tabela5[[#This Row],[Cena na EM brez DDV]]</f>
        <v>0</v>
      </c>
      <c r="I32" s="84">
        <f>Tabela5[[#This Row],[DDV (%)]]*Tabela5[[#This Row],[Vrednost brez DDV]]/100</f>
        <v>0</v>
      </c>
    </row>
    <row r="33" spans="1:9" x14ac:dyDescent="0.25">
      <c r="A33" s="33">
        <v>17</v>
      </c>
      <c r="B33" s="33" t="s">
        <v>84</v>
      </c>
      <c r="C33" s="33" t="s">
        <v>116</v>
      </c>
      <c r="D33" s="34" t="s">
        <v>118</v>
      </c>
      <c r="E33" s="33">
        <v>1</v>
      </c>
      <c r="F33" s="84"/>
      <c r="G33" s="85">
        <v>22</v>
      </c>
      <c r="H33" s="86">
        <f>Tabela5[[#This Row],[Količina ]]*Tabela5[[#This Row],[Cena na EM brez DDV]]</f>
        <v>0</v>
      </c>
      <c r="I33" s="84">
        <f>Tabela5[[#This Row],[DDV (%)]]*Tabela5[[#This Row],[Vrednost brez DDV]]/100</f>
        <v>0</v>
      </c>
    </row>
    <row r="34" spans="1:9" x14ac:dyDescent="0.25">
      <c r="A34" s="33">
        <v>18</v>
      </c>
      <c r="B34" s="33" t="s">
        <v>84</v>
      </c>
      <c r="C34" s="33" t="s">
        <v>119</v>
      </c>
      <c r="D34" s="34" t="s">
        <v>120</v>
      </c>
      <c r="E34" s="33">
        <v>1</v>
      </c>
      <c r="F34" s="84"/>
      <c r="G34" s="85">
        <v>22</v>
      </c>
      <c r="H34" s="86">
        <f>Tabela5[[#This Row],[Količina ]]*Tabela5[[#This Row],[Cena na EM brez DDV]]</f>
        <v>0</v>
      </c>
      <c r="I34" s="84">
        <f>Tabela5[[#This Row],[DDV (%)]]*Tabela5[[#This Row],[Vrednost brez DDV]]/100</f>
        <v>0</v>
      </c>
    </row>
    <row r="35" spans="1:9" x14ac:dyDescent="0.25">
      <c r="A35" s="33">
        <v>19</v>
      </c>
      <c r="B35" s="33" t="s">
        <v>84</v>
      </c>
      <c r="C35" s="33" t="s">
        <v>121</v>
      </c>
      <c r="D35" s="34" t="s">
        <v>122</v>
      </c>
      <c r="E35" s="33">
        <v>1</v>
      </c>
      <c r="F35" s="84"/>
      <c r="G35" s="85">
        <v>22</v>
      </c>
      <c r="H35" s="86">
        <f>Tabela5[[#This Row],[Količina ]]*Tabela5[[#This Row],[Cena na EM brez DDV]]</f>
        <v>0</v>
      </c>
      <c r="I35" s="84">
        <f>Tabela5[[#This Row],[DDV (%)]]*Tabela5[[#This Row],[Vrednost brez DDV]]/100</f>
        <v>0</v>
      </c>
    </row>
    <row r="36" spans="1:9" x14ac:dyDescent="0.25">
      <c r="A36" s="33">
        <v>20</v>
      </c>
      <c r="B36" s="33" t="s">
        <v>84</v>
      </c>
      <c r="C36" s="33" t="s">
        <v>121</v>
      </c>
      <c r="D36" s="34" t="s">
        <v>123</v>
      </c>
      <c r="E36" s="33">
        <v>1</v>
      </c>
      <c r="F36" s="84"/>
      <c r="G36" s="85">
        <v>22</v>
      </c>
      <c r="H36" s="86">
        <f>Tabela5[[#This Row],[Količina ]]*Tabela5[[#This Row],[Cena na EM brez DDV]]</f>
        <v>0</v>
      </c>
      <c r="I36" s="84">
        <f>Tabela5[[#This Row],[DDV (%)]]*Tabela5[[#This Row],[Vrednost brez DDV]]/100</f>
        <v>0</v>
      </c>
    </row>
    <row r="37" spans="1:9" x14ac:dyDescent="0.25">
      <c r="A37" s="33">
        <v>21</v>
      </c>
      <c r="B37" s="33" t="s">
        <v>84</v>
      </c>
      <c r="C37" s="33" t="s">
        <v>124</v>
      </c>
      <c r="D37" s="34" t="s">
        <v>125</v>
      </c>
      <c r="E37" s="33">
        <v>1</v>
      </c>
      <c r="F37" s="84"/>
      <c r="G37" s="85">
        <v>22</v>
      </c>
      <c r="H37" s="86">
        <f>Tabela5[[#This Row],[Količina ]]*Tabela5[[#This Row],[Cena na EM brez DDV]]</f>
        <v>0</v>
      </c>
      <c r="I37" s="84">
        <f>Tabela5[[#This Row],[DDV (%)]]*Tabela5[[#This Row],[Vrednost brez DDV]]/100</f>
        <v>0</v>
      </c>
    </row>
    <row r="38" spans="1:9" x14ac:dyDescent="0.25">
      <c r="A38" s="33">
        <v>22</v>
      </c>
      <c r="B38" s="33" t="s">
        <v>84</v>
      </c>
      <c r="C38" s="33" t="s">
        <v>124</v>
      </c>
      <c r="D38" s="34" t="s">
        <v>126</v>
      </c>
      <c r="E38" s="33">
        <v>1</v>
      </c>
      <c r="F38" s="84"/>
      <c r="G38" s="85">
        <v>22</v>
      </c>
      <c r="H38" s="86">
        <f>Tabela5[[#This Row],[Količina ]]*Tabela5[[#This Row],[Cena na EM brez DDV]]</f>
        <v>0</v>
      </c>
      <c r="I38" s="84">
        <f>Tabela5[[#This Row],[DDV (%)]]*Tabela5[[#This Row],[Vrednost brez DDV]]/100</f>
        <v>0</v>
      </c>
    </row>
    <row r="39" spans="1:9" x14ac:dyDescent="0.25">
      <c r="A39" s="33">
        <v>23</v>
      </c>
      <c r="B39" s="33" t="s">
        <v>84</v>
      </c>
      <c r="C39" s="33" t="s">
        <v>127</v>
      </c>
      <c r="D39" s="34" t="s">
        <v>128</v>
      </c>
      <c r="E39" s="33">
        <v>1</v>
      </c>
      <c r="F39" s="84"/>
      <c r="G39" s="85">
        <v>22</v>
      </c>
      <c r="H39" s="86">
        <f>Tabela5[[#This Row],[Količina ]]*Tabela5[[#This Row],[Cena na EM brez DDV]]</f>
        <v>0</v>
      </c>
      <c r="I39" s="84">
        <f>Tabela5[[#This Row],[DDV (%)]]*Tabela5[[#This Row],[Vrednost brez DDV]]/100</f>
        <v>0</v>
      </c>
    </row>
    <row r="40" spans="1:9" x14ac:dyDescent="0.25">
      <c r="A40" s="33">
        <v>24</v>
      </c>
      <c r="B40" s="33" t="s">
        <v>84</v>
      </c>
      <c r="C40" s="33" t="s">
        <v>127</v>
      </c>
      <c r="D40" s="34" t="s">
        <v>129</v>
      </c>
      <c r="E40" s="33">
        <v>1</v>
      </c>
      <c r="F40" s="84"/>
      <c r="G40" s="85">
        <v>22</v>
      </c>
      <c r="H40" s="86">
        <f>Tabela5[[#This Row],[Količina ]]*Tabela5[[#This Row],[Cena na EM brez DDV]]</f>
        <v>0</v>
      </c>
      <c r="I40" s="84">
        <f>Tabela5[[#This Row],[DDV (%)]]*Tabela5[[#This Row],[Vrednost brez DDV]]/100</f>
        <v>0</v>
      </c>
    </row>
    <row r="41" spans="1:9" x14ac:dyDescent="0.25">
      <c r="A41" s="33">
        <v>25</v>
      </c>
      <c r="B41" s="33" t="s">
        <v>84</v>
      </c>
      <c r="C41" s="33" t="s">
        <v>127</v>
      </c>
      <c r="D41" s="34" t="s">
        <v>130</v>
      </c>
      <c r="E41" s="33">
        <v>1</v>
      </c>
      <c r="F41" s="84"/>
      <c r="G41" s="85">
        <v>22</v>
      </c>
      <c r="H41" s="86">
        <f>Tabela5[[#This Row],[Količina ]]*Tabela5[[#This Row],[Cena na EM brez DDV]]</f>
        <v>0</v>
      </c>
      <c r="I41" s="84">
        <f>Tabela5[[#This Row],[DDV (%)]]*Tabela5[[#This Row],[Vrednost brez DDV]]/100</f>
        <v>0</v>
      </c>
    </row>
    <row r="42" spans="1:9" x14ac:dyDescent="0.25">
      <c r="A42" s="33">
        <v>26</v>
      </c>
      <c r="B42" s="33" t="s">
        <v>84</v>
      </c>
      <c r="C42" s="33" t="s">
        <v>127</v>
      </c>
      <c r="D42" s="34" t="s">
        <v>131</v>
      </c>
      <c r="E42" s="33">
        <v>1</v>
      </c>
      <c r="F42" s="84"/>
      <c r="G42" s="85">
        <v>22</v>
      </c>
      <c r="H42" s="86">
        <f>Tabela5[[#This Row],[Količina ]]*Tabela5[[#This Row],[Cena na EM brez DDV]]</f>
        <v>0</v>
      </c>
      <c r="I42" s="84">
        <f>Tabela5[[#This Row],[DDV (%)]]*Tabela5[[#This Row],[Vrednost brez DDV]]/100</f>
        <v>0</v>
      </c>
    </row>
    <row r="43" spans="1:9" x14ac:dyDescent="0.25">
      <c r="A43" s="33">
        <v>27</v>
      </c>
      <c r="B43" s="33" t="s">
        <v>84</v>
      </c>
      <c r="C43" s="33" t="s">
        <v>127</v>
      </c>
      <c r="D43" s="34" t="s">
        <v>132</v>
      </c>
      <c r="E43" s="33">
        <v>1</v>
      </c>
      <c r="F43" s="84"/>
      <c r="G43" s="85">
        <v>22</v>
      </c>
      <c r="H43" s="86">
        <f>Tabela5[[#This Row],[Količina ]]*Tabela5[[#This Row],[Cena na EM brez DDV]]</f>
        <v>0</v>
      </c>
      <c r="I43" s="84">
        <f>Tabela5[[#This Row],[DDV (%)]]*Tabela5[[#This Row],[Vrednost brez DDV]]/100</f>
        <v>0</v>
      </c>
    </row>
    <row r="44" spans="1:9" x14ac:dyDescent="0.25">
      <c r="A44" s="33">
        <v>28</v>
      </c>
      <c r="B44" s="33" t="s">
        <v>84</v>
      </c>
      <c r="C44" s="33" t="s">
        <v>133</v>
      </c>
      <c r="D44" s="34" t="s">
        <v>134</v>
      </c>
      <c r="E44" s="33">
        <v>1</v>
      </c>
      <c r="F44" s="84"/>
      <c r="G44" s="85">
        <v>22</v>
      </c>
      <c r="H44" s="86">
        <f>Tabela5[[#This Row],[Količina ]]*Tabela5[[#This Row],[Cena na EM brez DDV]]</f>
        <v>0</v>
      </c>
      <c r="I44" s="84">
        <f>Tabela5[[#This Row],[DDV (%)]]*Tabela5[[#This Row],[Vrednost brez DDV]]/100</f>
        <v>0</v>
      </c>
    </row>
    <row r="45" spans="1:9" x14ac:dyDescent="0.25">
      <c r="A45" s="33">
        <v>29</v>
      </c>
      <c r="B45" s="33" t="s">
        <v>84</v>
      </c>
      <c r="C45" s="33" t="s">
        <v>135</v>
      </c>
      <c r="D45" s="34" t="s">
        <v>136</v>
      </c>
      <c r="E45" s="33">
        <v>1</v>
      </c>
      <c r="F45" s="84"/>
      <c r="G45" s="85">
        <v>22</v>
      </c>
      <c r="H45" s="86">
        <f>Tabela5[[#This Row],[Količina ]]*Tabela5[[#This Row],[Cena na EM brez DDV]]</f>
        <v>0</v>
      </c>
      <c r="I45" s="84">
        <f>Tabela5[[#This Row],[DDV (%)]]*Tabela5[[#This Row],[Vrednost brez DDV]]/100</f>
        <v>0</v>
      </c>
    </row>
    <row r="46" spans="1:9" x14ac:dyDescent="0.25">
      <c r="A46" s="33">
        <v>30</v>
      </c>
      <c r="B46" s="33" t="s">
        <v>84</v>
      </c>
      <c r="C46" s="33" t="s">
        <v>137</v>
      </c>
      <c r="D46" s="34" t="s">
        <v>138</v>
      </c>
      <c r="E46" s="33">
        <v>1</v>
      </c>
      <c r="F46" s="84"/>
      <c r="G46" s="85">
        <v>22</v>
      </c>
      <c r="H46" s="86">
        <f>Tabela5[[#This Row],[Količina ]]*Tabela5[[#This Row],[Cena na EM brez DDV]]</f>
        <v>0</v>
      </c>
      <c r="I46" s="84">
        <f>Tabela5[[#This Row],[DDV (%)]]*Tabela5[[#This Row],[Vrednost brez DDV]]/100</f>
        <v>0</v>
      </c>
    </row>
    <row r="50" spans="2:11" x14ac:dyDescent="0.25">
      <c r="E50" s="36" t="s">
        <v>49</v>
      </c>
      <c r="F50" s="36"/>
      <c r="G50" s="36"/>
      <c r="H50" s="63">
        <f>SUM(H17:H46)</f>
        <v>0</v>
      </c>
    </row>
    <row r="51" spans="2:11" x14ac:dyDescent="0.25">
      <c r="E51" s="36" t="s">
        <v>50</v>
      </c>
      <c r="F51" s="36"/>
      <c r="G51" s="36"/>
      <c r="H51" s="63">
        <f>SUM(I17:I46)</f>
        <v>0</v>
      </c>
    </row>
    <row r="52" spans="2:11" ht="15.75" thickBot="1" x14ac:dyDescent="0.3">
      <c r="E52" s="36" t="s">
        <v>139</v>
      </c>
      <c r="F52" s="36"/>
      <c r="G52" s="36"/>
      <c r="H52" s="64">
        <f>H50+H51</f>
        <v>0</v>
      </c>
    </row>
    <row r="53" spans="2:11" ht="15.75" thickTop="1" x14ac:dyDescent="0.25"/>
    <row r="54" spans="2:11" s="33" customFormat="1" ht="12.75" x14ac:dyDescent="0.2">
      <c r="B54" s="89" t="s">
        <v>146</v>
      </c>
      <c r="C54" s="89"/>
      <c r="D54" s="89"/>
      <c r="E54" s="89"/>
      <c r="F54" s="89"/>
      <c r="G54" s="89"/>
      <c r="H54" s="89"/>
      <c r="I54" s="89"/>
      <c r="J54" s="89"/>
      <c r="K54" s="89"/>
    </row>
    <row r="55" spans="2:11" s="33" customFormat="1" ht="25.5" customHeight="1" x14ac:dyDescent="0.2">
      <c r="B55" s="90" t="s">
        <v>147</v>
      </c>
      <c r="C55" s="90"/>
      <c r="D55" s="90"/>
      <c r="E55" s="90"/>
      <c r="F55" s="90"/>
      <c r="G55" s="90"/>
      <c r="H55" s="90"/>
      <c r="I55" s="90"/>
      <c r="J55" s="90"/>
      <c r="K55" s="90"/>
    </row>
    <row r="56" spans="2:11" s="1" customFormat="1" ht="12.75" x14ac:dyDescent="0.2">
      <c r="C56" s="2"/>
      <c r="I56" s="3"/>
    </row>
    <row r="57" spans="2:11" s="1" customFormat="1" ht="12.75" x14ac:dyDescent="0.2">
      <c r="C57" s="2"/>
      <c r="G57" s="1" t="s">
        <v>52</v>
      </c>
    </row>
    <row r="58" spans="2:11" s="1" customFormat="1" ht="12.75" x14ac:dyDescent="0.2">
      <c r="C58" s="2"/>
      <c r="I58" s="3"/>
    </row>
    <row r="59" spans="2:11" s="1" customFormat="1" ht="12.75" x14ac:dyDescent="0.2">
      <c r="C59" s="2"/>
      <c r="G59" s="30"/>
      <c r="H59" s="30"/>
      <c r="I59" s="30"/>
      <c r="J59" s="82"/>
      <c r="K59" s="82"/>
    </row>
    <row r="60" spans="2:11" s="1" customFormat="1" ht="12.75" x14ac:dyDescent="0.2">
      <c r="C60" s="2"/>
      <c r="I60" s="3"/>
    </row>
  </sheetData>
  <mergeCells count="8">
    <mergeCell ref="B4:C4"/>
    <mergeCell ref="A5:C5"/>
    <mergeCell ref="A6:C6"/>
    <mergeCell ref="B54:K54"/>
    <mergeCell ref="B55:K55"/>
    <mergeCell ref="A13:H13"/>
    <mergeCell ref="D8:E8"/>
    <mergeCell ref="A12:H12"/>
  </mergeCells>
  <pageMargins left="0.7" right="0.7" top="0.75" bottom="0.75" header="0.3" footer="0.3"/>
  <pageSetup paperSize="9" scale="73" fitToHeight="0" orientation="landscape" r:id="rId1"/>
  <headerFooter>
    <oddHeader>&amp;ROBR-3</oddHeader>
    <oddFooter>&amp;L&amp;"-,Ležeče"UKC Maribor&amp;C&amp;N&amp;R&amp;"-,Ležeče"Vzdrževanje medicinske opreme Atom Medical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73042-3D25-48A8-949D-7C152D4C2046}">
  <sheetPr>
    <pageSetUpPr fitToPage="1"/>
  </sheetPr>
  <dimension ref="A1:K21"/>
  <sheetViews>
    <sheetView zoomScaleNormal="100" workbookViewId="0">
      <selection activeCell="I21" sqref="I21"/>
    </sheetView>
  </sheetViews>
  <sheetFormatPr defaultRowHeight="14.25" x14ac:dyDescent="0.2"/>
  <cols>
    <col min="1" max="16384" width="9.140625" style="83"/>
  </cols>
  <sheetData>
    <row r="1" spans="1:11" s="48" customFormat="1" ht="12.75" x14ac:dyDescent="0.2">
      <c r="B1" s="49"/>
      <c r="H1" s="50"/>
    </row>
    <row r="2" spans="1:11" s="48" customFormat="1" ht="12.75" x14ac:dyDescent="0.2">
      <c r="B2" s="49"/>
      <c r="H2" s="50"/>
    </row>
    <row r="3" spans="1:11" s="33" customFormat="1" ht="12.75" x14ac:dyDescent="0.2">
      <c r="A3" s="34" t="s">
        <v>7</v>
      </c>
      <c r="B3" s="34"/>
      <c r="C3" s="34"/>
      <c r="D3" s="34"/>
      <c r="H3" s="35"/>
    </row>
    <row r="4" spans="1:11" s="33" customFormat="1" ht="12.75" x14ac:dyDescent="0.2">
      <c r="A4" s="51"/>
      <c r="B4" s="47"/>
      <c r="C4" s="51"/>
      <c r="D4" s="36"/>
      <c r="E4" s="36"/>
      <c r="H4" s="35"/>
    </row>
    <row r="5" spans="1:11" s="33" customFormat="1" ht="12.75" x14ac:dyDescent="0.2">
      <c r="A5" s="51"/>
      <c r="B5" s="47"/>
      <c r="C5" s="51"/>
      <c r="D5" s="37"/>
      <c r="E5" s="37"/>
      <c r="H5" s="35"/>
    </row>
    <row r="6" spans="1:11" s="33" customFormat="1" ht="12.75" x14ac:dyDescent="0.2">
      <c r="A6" s="51"/>
      <c r="B6" s="47"/>
      <c r="C6" s="51"/>
      <c r="D6" s="36"/>
      <c r="E6" s="36"/>
      <c r="H6" s="35"/>
    </row>
    <row r="7" spans="1:11" s="33" customFormat="1" ht="12.75" x14ac:dyDescent="0.2">
      <c r="B7" s="34"/>
      <c r="H7" s="35"/>
    </row>
    <row r="8" spans="1:11" s="33" customFormat="1" ht="12.75" x14ac:dyDescent="0.2">
      <c r="A8" s="34" t="s">
        <v>8</v>
      </c>
      <c r="B8" s="34"/>
      <c r="C8" s="51"/>
      <c r="D8" s="51"/>
      <c r="E8" s="36"/>
      <c r="H8" s="35"/>
    </row>
    <row r="9" spans="1:11" s="33" customFormat="1" ht="12.75" x14ac:dyDescent="0.2">
      <c r="A9" s="34" t="s">
        <v>9</v>
      </c>
      <c r="B9" s="47"/>
      <c r="C9" s="51"/>
      <c r="D9" s="38"/>
      <c r="H9" s="35"/>
    </row>
    <row r="10" spans="1:11" s="48" customFormat="1" ht="12.75" x14ac:dyDescent="0.2">
      <c r="B10" s="49"/>
      <c r="H10" s="50"/>
    </row>
    <row r="11" spans="1:11" s="48" customFormat="1" ht="12.75" x14ac:dyDescent="0.2">
      <c r="B11" s="49"/>
      <c r="H11" s="50"/>
    </row>
    <row r="12" spans="1:11" s="48" customFormat="1" ht="12.75" x14ac:dyDescent="0.2">
      <c r="B12" s="49"/>
      <c r="H12" s="50"/>
    </row>
    <row r="13" spans="1:11" s="48" customFormat="1" ht="18" x14ac:dyDescent="0.2">
      <c r="A13" s="115" t="s">
        <v>90</v>
      </c>
      <c r="B13" s="115"/>
      <c r="C13" s="115"/>
      <c r="D13" s="115"/>
      <c r="E13" s="115"/>
      <c r="F13" s="115"/>
      <c r="G13" s="115"/>
      <c r="H13" s="115"/>
      <c r="I13" s="115"/>
      <c r="J13" s="115"/>
      <c r="K13" s="52"/>
    </row>
    <row r="14" spans="1:11" s="48" customFormat="1" ht="38.25" customHeight="1" x14ac:dyDescent="0.2">
      <c r="A14" s="116" t="s">
        <v>142</v>
      </c>
      <c r="B14" s="116"/>
      <c r="C14" s="116"/>
      <c r="D14" s="116"/>
      <c r="E14" s="116"/>
      <c r="F14" s="116"/>
      <c r="G14" s="116"/>
      <c r="H14" s="116"/>
      <c r="I14" s="116"/>
      <c r="J14" s="116"/>
      <c r="K14" s="53"/>
    </row>
    <row r="15" spans="1:11" s="48" customFormat="1" ht="15" customHeight="1" x14ac:dyDescent="0.2">
      <c r="A15" s="66"/>
      <c r="B15" s="66"/>
      <c r="C15" s="66"/>
      <c r="D15" s="66"/>
      <c r="E15" s="66"/>
      <c r="F15" s="66"/>
      <c r="G15" s="66"/>
      <c r="H15" s="66"/>
      <c r="I15" s="66"/>
      <c r="J15" s="66"/>
      <c r="K15" s="53"/>
    </row>
    <row r="17" spans="1:10" s="33" customFormat="1" ht="30" customHeight="1" x14ac:dyDescent="0.2">
      <c r="A17" s="87" t="s">
        <v>0</v>
      </c>
      <c r="B17" s="117" t="s">
        <v>88</v>
      </c>
      <c r="C17" s="117"/>
      <c r="D17" s="117"/>
      <c r="E17" s="117"/>
      <c r="F17" s="117"/>
      <c r="G17" s="117"/>
      <c r="H17" s="117"/>
      <c r="I17" s="118" t="s">
        <v>89</v>
      </c>
      <c r="J17" s="118"/>
    </row>
    <row r="18" spans="1:10" s="33" customFormat="1" ht="21" customHeight="1" x14ac:dyDescent="0.2">
      <c r="A18" s="88" t="s">
        <v>10</v>
      </c>
      <c r="B18" s="108" t="s">
        <v>143</v>
      </c>
      <c r="C18" s="109"/>
      <c r="D18" s="109"/>
      <c r="E18" s="109"/>
      <c r="F18" s="109"/>
      <c r="G18" s="109"/>
      <c r="H18" s="110"/>
      <c r="I18" s="111">
        <f>'Sklop 2 - podsklop 1'!L57</f>
        <v>0</v>
      </c>
      <c r="J18" s="112"/>
    </row>
    <row r="19" spans="1:10" s="33" customFormat="1" ht="21" customHeight="1" x14ac:dyDescent="0.2">
      <c r="A19" s="88" t="s">
        <v>14</v>
      </c>
      <c r="B19" s="108" t="s">
        <v>144</v>
      </c>
      <c r="C19" s="109"/>
      <c r="D19" s="109"/>
      <c r="E19" s="109"/>
      <c r="F19" s="109"/>
      <c r="G19" s="109"/>
      <c r="H19" s="110"/>
      <c r="I19" s="111">
        <f>'Sklop 2 - podsklop 2'!H50</f>
        <v>0</v>
      </c>
      <c r="J19" s="112"/>
    </row>
    <row r="20" spans="1:10" s="33" customFormat="1" ht="21" customHeight="1" x14ac:dyDescent="0.2">
      <c r="B20" s="113" t="s">
        <v>145</v>
      </c>
      <c r="C20" s="113"/>
      <c r="D20" s="113"/>
      <c r="E20" s="113"/>
      <c r="F20" s="113"/>
      <c r="G20" s="113"/>
      <c r="H20" s="113"/>
      <c r="I20" s="114">
        <f>I18+I19</f>
        <v>0</v>
      </c>
      <c r="J20" s="114"/>
    </row>
    <row r="21" spans="1:10" s="33" customFormat="1" ht="12.75" x14ac:dyDescent="0.2">
      <c r="B21" s="34"/>
      <c r="C21" s="34"/>
      <c r="D21" s="34"/>
      <c r="E21" s="34"/>
      <c r="F21" s="34"/>
      <c r="G21" s="34"/>
      <c r="H21" s="34"/>
    </row>
  </sheetData>
  <mergeCells count="10">
    <mergeCell ref="B19:H19"/>
    <mergeCell ref="I19:J19"/>
    <mergeCell ref="B20:H20"/>
    <mergeCell ref="I20:J20"/>
    <mergeCell ref="A13:J13"/>
    <mergeCell ref="A14:J14"/>
    <mergeCell ref="B17:H17"/>
    <mergeCell ref="I17:J17"/>
    <mergeCell ref="B18:H18"/>
    <mergeCell ref="I18:J18"/>
  </mergeCells>
  <pageMargins left="0.7" right="0.7" top="0.75" bottom="0.75" header="0.3" footer="0.3"/>
  <pageSetup paperSize="9" scale="95" fitToHeight="0" orientation="portrait" r:id="rId1"/>
  <headerFooter>
    <oddHeader>&amp;ROBR-3</oddHeader>
    <oddFooter>&amp;L&amp;"-,Ležeče"UKC Maribor&amp;C&amp;P&amp;R&amp;"-,Ležeče"Vzdrževanje medicinske opreme Atom Medical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Sklop 2 - podsklop 1</vt:lpstr>
      <vt:lpstr>Sklop 2 - podsklop 2</vt:lpstr>
      <vt:lpstr>Sklop 2 - Rekapitulacija</vt:lpstr>
      <vt:lpstr>'Sklop 2 - podsklop 1'!Tiskanje_naslovov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2021-10-01T08:01:24Z</cp:lastPrinted>
  <dcterms:created xsi:type="dcterms:W3CDTF">2018-10-08T09:53:45Z</dcterms:created>
  <dcterms:modified xsi:type="dcterms:W3CDTF">2021-10-01T08:01:33Z</dcterms:modified>
</cp:coreProperties>
</file>