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RAM2 - Vzdrževanje medicinske opreme\RD Vzdrževanje medicinske opreme\"/>
    </mc:Choice>
  </mc:AlternateContent>
  <xr:revisionPtr revIDLastSave="0" documentId="13_ncr:1_{F4B882FC-82CB-4A94-93B9-279744D7AA4D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klop 6 - podsklop 1" sheetId="1" r:id="rId1"/>
    <sheet name="Sklop 6 - podsklop 2" sheetId="2" r:id="rId2"/>
    <sheet name="Sklop 6 -Rekapitulacija" sheetId="3" r:id="rId3"/>
  </sheets>
  <definedNames>
    <definedName name="_xlnm._FilterDatabase" localSheetId="0" hidden="1">'Sklop 6 - podsklop 1'!$A$17:$N$67</definedName>
    <definedName name="_xlnm.Print_Titles" localSheetId="0">'Sklop 6 - podsklop 1'!$17:$17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4" i="2" l="1"/>
  <c r="L72" i="1"/>
  <c r="I19" i="3" l="1"/>
  <c r="H60" i="2" l="1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l="1"/>
  <c r="H65" i="2" s="1"/>
  <c r="H66" i="2" s="1"/>
  <c r="L18" i="1" l="1"/>
  <c r="L21" i="1"/>
  <c r="M21" i="1" s="1"/>
  <c r="M20" i="1" l="1"/>
  <c r="L45" i="1" l="1"/>
  <c r="M45" i="1" s="1"/>
  <c r="L46" i="1"/>
  <c r="M46" i="1" s="1"/>
  <c r="L47" i="1"/>
  <c r="M47" i="1" s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1" i="1"/>
  <c r="M61" i="1" s="1"/>
  <c r="L62" i="1"/>
  <c r="M62" i="1" s="1"/>
  <c r="L63" i="1"/>
  <c r="M63" i="1" s="1"/>
  <c r="L64" i="1"/>
  <c r="M64" i="1" s="1"/>
  <c r="L65" i="1"/>
  <c r="M65" i="1" s="1"/>
  <c r="L66" i="1"/>
  <c r="M66" i="1" s="1"/>
  <c r="L67" i="1"/>
  <c r="M67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19" i="1"/>
  <c r="M18" i="1"/>
  <c r="I18" i="3" l="1"/>
  <c r="I20" i="3" s="1"/>
  <c r="M19" i="1"/>
  <c r="L73" i="1" l="1"/>
  <c r="L74" i="1" s="1"/>
</calcChain>
</file>

<file path=xl/sharedStrings.xml><?xml version="1.0" encoding="utf-8"?>
<sst xmlns="http://schemas.openxmlformats.org/spreadsheetml/2006/main" count="398" uniqueCount="156">
  <si>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</si>
  <si>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</si>
  <si>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</si>
  <si>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</si>
  <si>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</si>
  <si>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</si>
  <si>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</si>
  <si>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</si>
  <si>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</si>
  <si>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</si>
  <si>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</si>
  <si>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</si>
  <si>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</si>
  <si>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</si>
  <si>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</si>
  <si>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</si>
  <si>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</si>
  <si>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</si>
  <si>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</si>
  <si>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</si>
  <si>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</si>
  <si>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</si>
  <si>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</si>
  <si>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</si>
  <si>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</si>
  <si>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</si>
  <si>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</si>
  <si>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</si>
  <si>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</si>
  <si>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</si>
  <si>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</si>
  <si>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</si>
  <si>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</si>
  <si>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</si>
  <si>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</si>
  <si>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</si>
  <si>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</si>
  <si>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</si>
  <si>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</si>
  <si>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</si>
  <si>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</si>
  <si>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</si>
  <si>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</si>
  <si>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</si>
  <si>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</si>
  <si>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</si>
  <si>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</si>
  <si>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</si>
  <si>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</si>
  <si>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</si>
  <si>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</si>
  <si>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</si>
  <si>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</si>
  <si>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</si>
  <si>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</si>
  <si>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</si>
  <si>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</si>
  <si>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</si>
  <si>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</si>
  <si>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</si>
  <si>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</si>
  <si>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</si>
  <si>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</si>
  <si>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</si>
  <si>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</si>
  <si>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</si>
  <si>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</si>
  <si>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</si>
  <si>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</si>
  <si>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</si>
  <si>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 xml:space="preserve"> </t>
  </si>
  <si>
    <t>Proizvajalec</t>
  </si>
  <si>
    <t>OPIS</t>
  </si>
  <si>
    <t>Vrednost v EUR brez DDV</t>
  </si>
  <si>
    <t xml:space="preserve">Datum: </t>
  </si>
  <si>
    <t>Št.</t>
  </si>
  <si>
    <t>Naziv naprave</t>
  </si>
  <si>
    <t>Serijska št.</t>
  </si>
  <si>
    <t xml:space="preserve">Količina </t>
  </si>
  <si>
    <t>Stolpec1</t>
  </si>
  <si>
    <t xml:space="preserve">Za plačilo v EUR z DDV: </t>
  </si>
  <si>
    <t>PREDRAČUN ZA SKLOP 6 - PODSKLOP 1</t>
  </si>
  <si>
    <t>ZA VZDRŽEVANJE MEDICINSKE OPREME PROIZVAJALCA WILAMED</t>
  </si>
  <si>
    <t>WILAflow Elite abdominalni senzor VX010 100 CM</t>
  </si>
  <si>
    <t>USB Log Data Transfer Cable, 2 m</t>
  </si>
  <si>
    <t>CCII zračni filter za Comfort Cough II</t>
  </si>
  <si>
    <t>Temperatue Port Assembly</t>
  </si>
  <si>
    <t>Heater Wire Cable Port Assembly</t>
  </si>
  <si>
    <t>Nosilec vlažilca za infuzijsko stojalo</t>
  </si>
  <si>
    <t>Nosilec vlažilca za norm. boln.letev / vodilo</t>
  </si>
  <si>
    <t>PMH5000 adapter grelne žice INSP za F&amp;P dih. Sisteme</t>
  </si>
  <si>
    <t>AIRcon adapter grelne žice enojni samo INSP</t>
  </si>
  <si>
    <t>PMH5000 adapter grelne žice EXP za F&amp;P dih. Sisteme</t>
  </si>
  <si>
    <t>Pjuca - testna - neonatalna harmonika</t>
  </si>
  <si>
    <t>RD-AIRcon plastični pokrov s čelno ploščo in ročico</t>
  </si>
  <si>
    <t>PMH5000 Electrical Adapter (EXP) for use with “BTS-A” circuits</t>
  </si>
  <si>
    <t>AIRcon adapter grelne žice dvojni INSP + EXP</t>
  </si>
  <si>
    <t>Nosilec za mešalec na IV stojalu do 25mm</t>
  </si>
  <si>
    <t>RD, podnožje aparata</t>
  </si>
  <si>
    <t>Košara za infuzijsko stojalo</t>
  </si>
  <si>
    <t>PMH5000 adapter grelne žice (INSP) za uporabo “BTS-A” dihalnih sistemov</t>
  </si>
  <si>
    <t>Pljuca - testna - odrasla&gt;200 ml</t>
  </si>
  <si>
    <t>Temperaturni senzor vlažilca AIRcon</t>
  </si>
  <si>
    <t>O2 senzor za Wilaflow Elite</t>
  </si>
  <si>
    <t>WILAflow Elite držalo dihalnega sistema -roka</t>
  </si>
  <si>
    <t>Temperaturni senzor vlažilca 180 cm</t>
  </si>
  <si>
    <t>RD, ODU-BOARD</t>
  </si>
  <si>
    <t>WILAflow Elite Signalni modul za Abdominalni Senzor</t>
  </si>
  <si>
    <t>Aircon RD: Spodnji sklop</t>
  </si>
  <si>
    <t>RD, AIRcon ekran programiran s čelno ploščo</t>
  </si>
  <si>
    <t>WILAhiflow mobilni podstavek</t>
  </si>
  <si>
    <t>RD, ohišje zgornje</t>
  </si>
  <si>
    <t>RD AIRcon G2 Modul z ekranom, programiran, s folijo</t>
  </si>
  <si>
    <t>Infuzijsko stojalo - mobilni podstavek</t>
  </si>
  <si>
    <t>Wilamed AIRniva aktivni respiratorni vlažilec</t>
  </si>
  <si>
    <t>Wilamed WilaLife aparat za reanimacijo novorojencev</t>
  </si>
  <si>
    <t>Wilamed AIRcon aktivni respiratorni vlažilec</t>
  </si>
  <si>
    <t>AIRcon Gen2 aktivni respiratorni vlažilec</t>
  </si>
  <si>
    <t>Wilamed mešalec HiFlow dva izhodna dozatorja 70/15 l/min</t>
  </si>
  <si>
    <t>WILAmed HiFlow Mešalec zraka in kisika
for adults</t>
  </si>
  <si>
    <t>100500-ZVP</t>
  </si>
  <si>
    <t>ZVP zdravljenje z visokimi pretoki-enostavnejši komplet</t>
  </si>
  <si>
    <t>100900-ZVP</t>
  </si>
  <si>
    <t>ZVP sistem za zdravljenje z visokimi pretoki - Komplet</t>
  </si>
  <si>
    <t>101200-ZVP</t>
  </si>
  <si>
    <t>ZVP zdravljenje z visokimi pretoki-napredni komplet</t>
  </si>
  <si>
    <t>101200-ZVP2</t>
  </si>
  <si>
    <t>ZVP zdravljenje z visokimi pretoki, neodvisen od vira zraka</t>
  </si>
  <si>
    <t>Wilamed Comfort Cough II Izkašljevalnik</t>
  </si>
  <si>
    <t>100652K</t>
  </si>
  <si>
    <t>Wilamed Comfort Cough II In-/Eks-suflator (Izkašljevalnik), komplet na vozičku</t>
  </si>
  <si>
    <t>Wilamed WILAhiflow aparat za neinvazivno dihalno podporo</t>
  </si>
  <si>
    <t>WILAflow Elite NIV Ventilator neonatalni</t>
  </si>
  <si>
    <t>101300STK</t>
  </si>
  <si>
    <t>WILAflow Elite NIV Ventilator neonatalni - KOMPLET</t>
  </si>
  <si>
    <t>101300-STK2</t>
  </si>
  <si>
    <t>WILAFlow-Elite neonatalni NIV ventilator - komplet</t>
  </si>
  <si>
    <t>Wilamed</t>
  </si>
  <si>
    <t>PREDRAČUN ZA SKLOP 6 - PODSKLOP 2</t>
  </si>
  <si>
    <t>ZA REDNI LETNI PREGLED APARATOV PROIZVAJALCA WILAMED</t>
  </si>
  <si>
    <t>VLAŽILEC WILLAMED</t>
  </si>
  <si>
    <t>VIDEOLARINGOSKOP Z WIFI IN HDMI VS-10H</t>
  </si>
  <si>
    <t>Vlažilec WILLAMED</t>
  </si>
  <si>
    <t>Respirator Wilaflow NIV</t>
  </si>
  <si>
    <t>WFEKZJBZHZF</t>
  </si>
  <si>
    <t>WFEKZJBZHLC</t>
  </si>
  <si>
    <t>Vlažilnik Wilamed Aircon</t>
  </si>
  <si>
    <t>ZVP sistem za zdravljenje z visokimi pretoki</t>
  </si>
  <si>
    <t>WILAMED</t>
  </si>
  <si>
    <t>REKAPITULACIJA ZA SKLOP 6</t>
  </si>
  <si>
    <t>VZDRŽEVANJE MEDICINSKE OPREME PROIZVAJALCA WILAMED</t>
  </si>
  <si>
    <t>Obrazec predračuna: Sklop 6 - podsklop 1</t>
  </si>
  <si>
    <t>Obrazec predračuna: Sklop 6 - podsklop 2</t>
  </si>
  <si>
    <t xml:space="preserve">Končna vrednost ponudbe v EUR brez DDV: </t>
  </si>
  <si>
    <t>Opomba: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</si>
  <si>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OBR-7, so okvirne in jih izračunal na osnovi servisnih storitev v letu 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</si>
</sst>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9" fillId="0" borderId="0"/>
  </cellStyleXfs>
  <cellXfs count="117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3" fontId="3" fillId="0" borderId="1" xfId="0" applyNumberFormat="1" applyFont="1" applyBorder="1" applyAlignment="1" applyProtection="1">
      <alignment horizontal="center" vertical="center"/>
    </xf>
    <xf numFmtId="3" fontId="3" fillId="4" borderId="1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7" fillId="0" borderId="7" xfId="0" applyFon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7" fillId="0" borderId="0" xfId="3" applyFont="1"/>
    <xf numFmtId="0" fontId="9" fillId="0" borderId="0" xfId="3"/>
    <xf numFmtId="0" fontId="10" fillId="5" borderId="0" xfId="3" applyFont="1" applyFill="1"/>
    <xf numFmtId="0" fontId="10" fillId="5" borderId="0" xfId="3" applyFont="1" applyFill="1" applyAlignment="1">
      <alignment vertical="center"/>
    </xf>
    <xf numFmtId="164" fontId="0" fillId="0" borderId="0" xfId="0" applyNumberFormat="1"/>
    <xf numFmtId="9" fontId="0" fillId="0" borderId="0" xfId="2" applyFont="1"/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10" fillId="5" borderId="0" xfId="3" applyFont="1" applyFill="1" applyAlignment="1">
      <alignment horizontal="center" vertical="center"/>
    </xf>
    <xf numFmtId="0" fontId="7" fillId="0" borderId="7" xfId="3" applyFont="1" applyBorder="1" applyAlignment="1" applyProtection="1">
      <alignment horizontal="center"/>
      <protection locked="0"/>
    </xf>
    <xf numFmtId="0" fontId="7" fillId="0" borderId="4" xfId="3" applyFont="1" applyBorder="1" applyAlignment="1" applyProtection="1">
      <alignment horizontal="center"/>
      <protection locked="0"/>
    </xf>
    <xf numFmtId="0" fontId="10" fillId="5" borderId="0" xfId="3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3" borderId="2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0" borderId="4" xfId="0" applyFont="1" applyBorder="1" applyAlignment="1"/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3" borderId="4" xfId="0" applyFont="1" applyFill="1" applyBorder="1" applyAlignment="1"/>
    <xf numFmtId="0" fontId="3" fillId="3" borderId="2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5" borderId="1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164" fontId="0" fillId="0" borderId="7" xfId="0" applyNumberFormat="1" applyBorder="1"/>
    <xf numFmtId="9" fontId="0" fillId="0" borderId="7" xfId="2" applyFont="1" applyBorder="1"/>
    <xf numFmtId="164" fontId="7" fillId="0" borderId="0" xfId="0" applyNumberFormat="1" applyFont="1"/>
    <xf numFmtId="9" fontId="7" fillId="0" borderId="0" xfId="2" applyFont="1"/>
    <xf numFmtId="0" fontId="7" fillId="0" borderId="0" xfId="0" applyFont="1" applyAlignment="1">
      <alignment wrapText="1"/>
    </xf>
    <xf numFmtId="164" fontId="7" fillId="0" borderId="0" xfId="0" applyNumberFormat="1" applyFont="1" applyAlignment="1">
      <alignment wrapText="1"/>
    </xf>
    <xf numFmtId="9" fontId="7" fillId="0" borderId="0" xfId="2" applyFont="1" applyAlignment="1">
      <alignment wrapText="1"/>
    </xf>
    <xf numFmtId="164" fontId="7" fillId="0" borderId="9" xfId="0" applyNumberFormat="1" applyFont="1" applyBorder="1" applyAlignment="1">
      <alignment wrapText="1"/>
    </xf>
    <xf numFmtId="1" fontId="7" fillId="0" borderId="0" xfId="2" applyNumberFormat="1" applyFont="1"/>
    <xf numFmtId="164" fontId="7" fillId="0" borderId="9" xfId="0" applyNumberFormat="1" applyFont="1" applyBorder="1"/>
    <xf numFmtId="4" fontId="7" fillId="0" borderId="0" xfId="0" applyNumberFormat="1" applyFont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center" wrapText="1"/>
    </xf>
    <xf numFmtId="0" fontId="7" fillId="0" borderId="1" xfId="0" applyFont="1" applyBorder="1"/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4" fontId="7" fillId="0" borderId="2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4" fontId="8" fillId="0" borderId="1" xfId="0" applyNumberFormat="1" applyFont="1" applyBorder="1" applyAlignment="1">
      <alignment horizontal="center"/>
    </xf>
  </cellXfs>
  <cellStyles count="4">
    <cellStyle name="Navadno" xfId="0" builtinId="0"/>
    <cellStyle name="Navadno 2" xfId="3" xr:uid="{AC6A74BC-F325-43A9-A9D7-F063EF43212C}"/>
    <cellStyle name="Normal_Sheet2" xfId="1" xr:uid="{00000000-0005-0000-0000-000001000000}"/>
    <cellStyle name="Odstotek" xfId="2" builtinId="5"/>
  </cellStyles>
  <dxfs count="11"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  <numFmt numFmtId="164" formatCode="_-* #,##0.00\ [$€-1]_-;\-* #,##0.00\ [$€-1]_-;_-* &quot;-&quot;??\ [$€-1]_-;_-@_-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73CF5A9-A841-47D1-90EA-4731C09CAFED}" name="Tabela5" displayName="Tabela5" ref="A16:I60" totalsRowShown="0" headerRowDxfId="1" dataDxfId="0">
  <autoFilter ref="A16:I60" xr:uid="{7DE5E370-9388-4116-9FBA-0BB856EBBB94}"/>
  <tableColumns count="9">
    <tableColumn id="1" xr3:uid="{448578A3-CFF3-4C38-A3D1-01465DCF16F1}" name="Št." dataDxfId="10"/>
    <tableColumn id="9" xr3:uid="{93375BC0-5B79-4D40-BDCB-5CD13BD940DE}" name="Proizvajalec" dataDxfId="9"/>
    <tableColumn id="2" xr3:uid="{AFF6EEFA-95EB-417B-85C2-6E2EBAF11E1A}" name="Naziv naprave" dataDxfId="8"/>
    <tableColumn id="3" xr3:uid="{34D503BE-8376-4160-9FDB-B753192D9294}" name="Serijska št." dataDxfId="7"/>
    <tableColumn id="4" xr3:uid="{CDC5077E-20A4-4610-8C09-8F8C7640C1EF}" name="Količina " dataDxfId="6"/>
    <tableColumn id="5" xr3:uid="{77198E47-FE26-4E7A-AC56-DA9D3F22D026}" name="Cena na EM brez DDV" dataDxfId="5"/>
    <tableColumn id="6" xr3:uid="{616AC0F4-FEAC-42C0-8884-6FD981E28EA0}" name="DDV (%)" dataDxfId="4" dataCellStyle="Odstotek"/>
    <tableColumn id="7" xr3:uid="{BC4E7FFC-6DD5-4B26-A1BF-E94971DFBAD7}" name="Vrednost brez DDV" dataDxfId="3">
      <calculatedColumnFormula>Tabela5[[#This Row],[Količina ]]*Tabela5[[#This Row],[Cena na EM brez DDV]]</calculatedColumnFormula>
    </tableColumn>
    <tableColumn id="8" xr3:uid="{2222C619-6160-4928-968D-8D6B63BBC438}" name="Stolpec1" dataDxfId="2">
      <calculatedColumnFormula>Tabela5[[#This Row],[DDV (%)]]*Tabela5[[#This Row],[Vrednost brez DDV]]/100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N83"/>
  <sheetViews>
    <sheetView tabSelected="1" zoomScaleNormal="100" workbookViewId="0">
      <selection activeCell="J81" sqref="J81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33" customFormat="1" x14ac:dyDescent="0.2">
      <c r="B3" s="34" t="s">
        <v>7</v>
      </c>
      <c r="C3" s="34"/>
      <c r="D3" s="34"/>
      <c r="E3" s="34"/>
      <c r="I3" s="35"/>
    </row>
    <row r="4" spans="1:12" s="33" customFormat="1" ht="20.25" customHeight="1" x14ac:dyDescent="0.2">
      <c r="B4" s="46"/>
      <c r="C4" s="47"/>
      <c r="D4" s="46"/>
      <c r="E4" s="36"/>
      <c r="F4" s="36"/>
      <c r="I4" s="35"/>
    </row>
    <row r="5" spans="1:12" s="33" customFormat="1" ht="20.25" customHeight="1" x14ac:dyDescent="0.2">
      <c r="B5" s="46"/>
      <c r="C5" s="47"/>
      <c r="D5" s="46"/>
      <c r="E5" s="37"/>
      <c r="F5" s="37"/>
      <c r="I5" s="35"/>
    </row>
    <row r="6" spans="1:12" s="33" customFormat="1" ht="20.25" customHeight="1" x14ac:dyDescent="0.2">
      <c r="B6" s="46"/>
      <c r="C6" s="47"/>
      <c r="D6" s="46"/>
      <c r="E6" s="36"/>
      <c r="F6" s="36"/>
      <c r="I6" s="35"/>
    </row>
    <row r="7" spans="1:12" s="33" customFormat="1" x14ac:dyDescent="0.2">
      <c r="C7" s="34"/>
      <c r="I7" s="35"/>
    </row>
    <row r="8" spans="1:12" s="33" customFormat="1" ht="20.25" customHeight="1" x14ac:dyDescent="0.2">
      <c r="B8" s="34" t="s">
        <v>8</v>
      </c>
      <c r="C8" s="34"/>
      <c r="D8" s="46"/>
      <c r="E8" s="46"/>
      <c r="F8" s="36"/>
      <c r="I8" s="35"/>
    </row>
    <row r="9" spans="1:12" s="33" customFormat="1" ht="20.25" customHeight="1" x14ac:dyDescent="0.2">
      <c r="B9" s="34" t="s">
        <v>9</v>
      </c>
      <c r="C9" s="47"/>
      <c r="D9" s="46"/>
      <c r="E9" s="38"/>
      <c r="I9" s="35"/>
    </row>
    <row r="13" spans="1:12" ht="18" x14ac:dyDescent="0.2">
      <c r="A13" s="62" t="s">
        <v>81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</row>
    <row r="14" spans="1:12" ht="61.5" customHeight="1" x14ac:dyDescent="0.2">
      <c r="A14" s="63" t="s">
        <v>82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</row>
    <row r="17" spans="1:13" ht="38.25" x14ac:dyDescent="0.2">
      <c r="A17" s="4" t="s">
        <v>0</v>
      </c>
      <c r="B17" s="5" t="s">
        <v>69</v>
      </c>
      <c r="C17" s="39" t="s">
        <v>1</v>
      </c>
      <c r="D17" s="41"/>
      <c r="E17" s="41"/>
      <c r="F17" s="41"/>
      <c r="G17" s="4" t="s">
        <v>71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64" t="s">
        <v>11</v>
      </c>
      <c r="D18" s="65"/>
      <c r="E18" s="65"/>
      <c r="F18" s="65"/>
      <c r="G18" s="42"/>
      <c r="H18" s="10" t="s">
        <v>12</v>
      </c>
      <c r="I18" s="92">
        <v>20</v>
      </c>
      <c r="J18" s="11"/>
      <c r="K18" s="11"/>
      <c r="L18" s="11">
        <f>I18*J18</f>
        <v>0</v>
      </c>
      <c r="M18" s="1">
        <f>K18*L18/100</f>
        <v>0</v>
      </c>
    </row>
    <row r="19" spans="1:13" ht="54" customHeight="1" x14ac:dyDescent="0.2">
      <c r="A19" s="12" t="s">
        <v>14</v>
      </c>
      <c r="B19" s="13"/>
      <c r="C19" s="66" t="s">
        <v>62</v>
      </c>
      <c r="D19" s="67"/>
      <c r="E19" s="67"/>
      <c r="F19" s="67"/>
      <c r="G19" s="43"/>
      <c r="H19" s="14" t="s">
        <v>13</v>
      </c>
      <c r="I19" s="93">
        <v>10</v>
      </c>
      <c r="J19" s="15"/>
      <c r="K19" s="15"/>
      <c r="L19" s="15">
        <f>I19*J19</f>
        <v>0</v>
      </c>
      <c r="M19" s="1">
        <f t="shared" ref="M19:M20" si="0">K19*L19/100</f>
        <v>0</v>
      </c>
    </row>
    <row r="20" spans="1:13" ht="25.5" customHeight="1" x14ac:dyDescent="0.2">
      <c r="A20" s="16"/>
      <c r="B20" s="17"/>
      <c r="C20" s="40" t="s">
        <v>68</v>
      </c>
      <c r="D20" s="44"/>
      <c r="E20" s="44"/>
      <c r="F20" s="44"/>
      <c r="G20" s="44"/>
      <c r="H20" s="44"/>
      <c r="I20" s="44"/>
      <c r="J20" s="44"/>
      <c r="K20" s="44"/>
      <c r="L20" s="45"/>
      <c r="M20" s="1">
        <f t="shared" si="0"/>
        <v>0</v>
      </c>
    </row>
    <row r="21" spans="1:13" x14ac:dyDescent="0.2">
      <c r="A21" s="18" t="s">
        <v>15</v>
      </c>
      <c r="B21" s="76">
        <v>101301</v>
      </c>
      <c r="C21" s="77" t="s">
        <v>83</v>
      </c>
      <c r="D21" s="78"/>
      <c r="E21" s="78"/>
      <c r="F21" s="78"/>
      <c r="G21" s="78" t="s">
        <v>137</v>
      </c>
      <c r="H21" s="19" t="s">
        <v>63</v>
      </c>
      <c r="I21" s="19">
        <v>1</v>
      </c>
      <c r="J21" s="11">
        <v>0</v>
      </c>
      <c r="K21" s="31">
        <v>22</v>
      </c>
      <c r="L21" s="11">
        <f t="shared" ref="L21:L67" si="1">I21*J21</f>
        <v>0</v>
      </c>
      <c r="M21" s="1">
        <f t="shared" ref="M21:M52" si="2">K21*L21/100</f>
        <v>0</v>
      </c>
    </row>
    <row r="22" spans="1:13" x14ac:dyDescent="0.2">
      <c r="A22" s="20" t="s">
        <v>16</v>
      </c>
      <c r="B22" s="79">
        <v>101594</v>
      </c>
      <c r="C22" s="80" t="s">
        <v>84</v>
      </c>
      <c r="D22" s="81"/>
      <c r="E22" s="81"/>
      <c r="F22" s="81"/>
      <c r="G22" s="81" t="s">
        <v>137</v>
      </c>
      <c r="H22" s="21" t="s">
        <v>63</v>
      </c>
      <c r="I22" s="21">
        <v>1</v>
      </c>
      <c r="J22" s="22">
        <v>0</v>
      </c>
      <c r="K22" s="32">
        <v>22</v>
      </c>
      <c r="L22" s="22">
        <f t="shared" si="1"/>
        <v>0</v>
      </c>
      <c r="M22" s="1">
        <f t="shared" si="2"/>
        <v>0</v>
      </c>
    </row>
    <row r="23" spans="1:13" ht="15" customHeight="1" x14ac:dyDescent="0.2">
      <c r="A23" s="18" t="s">
        <v>17</v>
      </c>
      <c r="B23" s="76">
        <v>100070</v>
      </c>
      <c r="C23" s="82" t="s">
        <v>85</v>
      </c>
      <c r="D23" s="83"/>
      <c r="E23" s="83"/>
      <c r="F23" s="83"/>
      <c r="G23" s="78" t="s">
        <v>137</v>
      </c>
      <c r="H23" s="19" t="s">
        <v>63</v>
      </c>
      <c r="I23" s="19">
        <v>1</v>
      </c>
      <c r="J23" s="11">
        <v>0</v>
      </c>
      <c r="K23" s="31">
        <v>22</v>
      </c>
      <c r="L23" s="11">
        <f t="shared" si="1"/>
        <v>0</v>
      </c>
      <c r="M23" s="1">
        <f t="shared" si="2"/>
        <v>0</v>
      </c>
    </row>
    <row r="24" spans="1:13" x14ac:dyDescent="0.2">
      <c r="A24" s="20" t="s">
        <v>18</v>
      </c>
      <c r="B24" s="79">
        <v>101558</v>
      </c>
      <c r="C24" s="80" t="s">
        <v>86</v>
      </c>
      <c r="D24" s="81"/>
      <c r="E24" s="81"/>
      <c r="F24" s="81"/>
      <c r="G24" s="81" t="s">
        <v>137</v>
      </c>
      <c r="H24" s="21" t="s">
        <v>63</v>
      </c>
      <c r="I24" s="21">
        <v>1</v>
      </c>
      <c r="J24" s="22">
        <v>0</v>
      </c>
      <c r="K24" s="32">
        <v>22</v>
      </c>
      <c r="L24" s="22">
        <f t="shared" si="1"/>
        <v>0</v>
      </c>
      <c r="M24" s="1">
        <f t="shared" si="2"/>
        <v>0</v>
      </c>
    </row>
    <row r="25" spans="1:13" ht="15" customHeight="1" x14ac:dyDescent="0.2">
      <c r="A25" s="18" t="s">
        <v>19</v>
      </c>
      <c r="B25" s="76">
        <v>101559</v>
      </c>
      <c r="C25" s="82" t="s">
        <v>87</v>
      </c>
      <c r="D25" s="83"/>
      <c r="E25" s="83"/>
      <c r="F25" s="83"/>
      <c r="G25" s="78" t="s">
        <v>137</v>
      </c>
      <c r="H25" s="19" t="s">
        <v>63</v>
      </c>
      <c r="I25" s="19">
        <v>1</v>
      </c>
      <c r="J25" s="11">
        <v>0</v>
      </c>
      <c r="K25" s="31">
        <v>22</v>
      </c>
      <c r="L25" s="11">
        <f t="shared" si="1"/>
        <v>0</v>
      </c>
      <c r="M25" s="1">
        <f t="shared" si="2"/>
        <v>0</v>
      </c>
    </row>
    <row r="26" spans="1:13" ht="15" customHeight="1" x14ac:dyDescent="0.2">
      <c r="A26" s="20" t="s">
        <v>20</v>
      </c>
      <c r="B26" s="79">
        <v>550301</v>
      </c>
      <c r="C26" s="84" t="s">
        <v>88</v>
      </c>
      <c r="D26" s="85"/>
      <c r="E26" s="85"/>
      <c r="F26" s="85"/>
      <c r="G26" s="81" t="s">
        <v>137</v>
      </c>
      <c r="H26" s="21" t="s">
        <v>63</v>
      </c>
      <c r="I26" s="21">
        <v>1</v>
      </c>
      <c r="J26" s="22">
        <v>0</v>
      </c>
      <c r="K26" s="32">
        <v>22</v>
      </c>
      <c r="L26" s="22">
        <f t="shared" si="1"/>
        <v>0</v>
      </c>
      <c r="M26" s="1">
        <f t="shared" si="2"/>
        <v>0</v>
      </c>
    </row>
    <row r="27" spans="1:13" x14ac:dyDescent="0.2">
      <c r="A27" s="18" t="s">
        <v>21</v>
      </c>
      <c r="B27" s="76">
        <v>550226</v>
      </c>
      <c r="C27" s="77" t="s">
        <v>89</v>
      </c>
      <c r="D27" s="86"/>
      <c r="E27" s="86"/>
      <c r="F27" s="86"/>
      <c r="G27" s="78" t="s">
        <v>137</v>
      </c>
      <c r="H27" s="19" t="s">
        <v>63</v>
      </c>
      <c r="I27" s="19">
        <v>1</v>
      </c>
      <c r="J27" s="11">
        <v>0</v>
      </c>
      <c r="K27" s="31">
        <v>22</v>
      </c>
      <c r="L27" s="11">
        <f t="shared" si="1"/>
        <v>0</v>
      </c>
      <c r="M27" s="1">
        <f t="shared" si="2"/>
        <v>0</v>
      </c>
    </row>
    <row r="28" spans="1:13" ht="15" customHeight="1" x14ac:dyDescent="0.2">
      <c r="A28" s="20" t="s">
        <v>22</v>
      </c>
      <c r="B28" s="79">
        <v>270395</v>
      </c>
      <c r="C28" s="84" t="s">
        <v>90</v>
      </c>
      <c r="D28" s="85"/>
      <c r="E28" s="85"/>
      <c r="F28" s="85"/>
      <c r="G28" s="81" t="s">
        <v>137</v>
      </c>
      <c r="H28" s="21" t="s">
        <v>63</v>
      </c>
      <c r="I28" s="21">
        <v>1</v>
      </c>
      <c r="J28" s="22">
        <v>0</v>
      </c>
      <c r="K28" s="32">
        <v>22</v>
      </c>
      <c r="L28" s="22">
        <f t="shared" si="1"/>
        <v>0</v>
      </c>
      <c r="M28" s="1">
        <f t="shared" si="2"/>
        <v>0</v>
      </c>
    </row>
    <row r="29" spans="1:13" x14ac:dyDescent="0.2">
      <c r="A29" s="18" t="s">
        <v>23</v>
      </c>
      <c r="B29" s="76">
        <v>100942</v>
      </c>
      <c r="C29" s="87" t="s">
        <v>91</v>
      </c>
      <c r="D29" s="88"/>
      <c r="E29" s="88"/>
      <c r="F29" s="88"/>
      <c r="G29" s="78" t="s">
        <v>137</v>
      </c>
      <c r="H29" s="19" t="s">
        <v>63</v>
      </c>
      <c r="I29" s="19">
        <v>1</v>
      </c>
      <c r="J29" s="11">
        <v>0</v>
      </c>
      <c r="K29" s="31">
        <v>22</v>
      </c>
      <c r="L29" s="11">
        <f t="shared" si="1"/>
        <v>0</v>
      </c>
      <c r="M29" s="1">
        <f t="shared" si="2"/>
        <v>0</v>
      </c>
    </row>
    <row r="30" spans="1:13" ht="15" customHeight="1" x14ac:dyDescent="0.2">
      <c r="A30" s="20" t="s">
        <v>24</v>
      </c>
      <c r="B30" s="79">
        <v>270396</v>
      </c>
      <c r="C30" s="84" t="s">
        <v>92</v>
      </c>
      <c r="D30" s="85"/>
      <c r="E30" s="85"/>
      <c r="F30" s="85"/>
      <c r="G30" s="81" t="s">
        <v>137</v>
      </c>
      <c r="H30" s="21" t="s">
        <v>63</v>
      </c>
      <c r="I30" s="21">
        <v>1</v>
      </c>
      <c r="J30" s="22">
        <v>0</v>
      </c>
      <c r="K30" s="32">
        <v>22</v>
      </c>
      <c r="L30" s="22">
        <f t="shared" si="1"/>
        <v>0</v>
      </c>
      <c r="M30" s="1">
        <f t="shared" si="2"/>
        <v>0</v>
      </c>
    </row>
    <row r="31" spans="1:13" ht="15" customHeight="1" x14ac:dyDescent="0.2">
      <c r="A31" s="18" t="s">
        <v>25</v>
      </c>
      <c r="B31" s="76">
        <v>270934</v>
      </c>
      <c r="C31" s="82" t="s">
        <v>93</v>
      </c>
      <c r="D31" s="83"/>
      <c r="E31" s="83"/>
      <c r="F31" s="83"/>
      <c r="G31" s="78" t="s">
        <v>137</v>
      </c>
      <c r="H31" s="19" t="s">
        <v>63</v>
      </c>
      <c r="I31" s="19">
        <v>1</v>
      </c>
      <c r="J31" s="11">
        <v>0</v>
      </c>
      <c r="K31" s="31">
        <v>22</v>
      </c>
      <c r="L31" s="11">
        <f t="shared" si="1"/>
        <v>0</v>
      </c>
      <c r="M31" s="1">
        <f t="shared" si="2"/>
        <v>0</v>
      </c>
    </row>
    <row r="32" spans="1:13" ht="15" customHeight="1" x14ac:dyDescent="0.2">
      <c r="A32" s="20" t="s">
        <v>26</v>
      </c>
      <c r="B32" s="79">
        <v>101067</v>
      </c>
      <c r="C32" s="84" t="s">
        <v>94</v>
      </c>
      <c r="D32" s="85"/>
      <c r="E32" s="85"/>
      <c r="F32" s="85"/>
      <c r="G32" s="81" t="s">
        <v>137</v>
      </c>
      <c r="H32" s="21" t="s">
        <v>63</v>
      </c>
      <c r="I32" s="21">
        <v>1</v>
      </c>
      <c r="J32" s="22">
        <v>0</v>
      </c>
      <c r="K32" s="32">
        <v>22</v>
      </c>
      <c r="L32" s="22">
        <f t="shared" si="1"/>
        <v>0</v>
      </c>
      <c r="M32" s="1">
        <f t="shared" si="2"/>
        <v>0</v>
      </c>
    </row>
    <row r="33" spans="1:13" ht="15" customHeight="1" x14ac:dyDescent="0.2">
      <c r="A33" s="18" t="s">
        <v>27</v>
      </c>
      <c r="B33" s="76">
        <v>101020</v>
      </c>
      <c r="C33" s="82" t="s">
        <v>95</v>
      </c>
      <c r="D33" s="83"/>
      <c r="E33" s="83"/>
      <c r="F33" s="83"/>
      <c r="G33" s="78" t="s">
        <v>137</v>
      </c>
      <c r="H33" s="19" t="s">
        <v>63</v>
      </c>
      <c r="I33" s="19">
        <v>1</v>
      </c>
      <c r="J33" s="11">
        <v>0</v>
      </c>
      <c r="K33" s="31">
        <v>22</v>
      </c>
      <c r="L33" s="11">
        <f t="shared" si="1"/>
        <v>0</v>
      </c>
      <c r="M33" s="1">
        <f t="shared" si="2"/>
        <v>0</v>
      </c>
    </row>
    <row r="34" spans="1:13" ht="15" customHeight="1" x14ac:dyDescent="0.2">
      <c r="A34" s="20" t="s">
        <v>28</v>
      </c>
      <c r="B34" s="79">
        <v>100929</v>
      </c>
      <c r="C34" s="80" t="s">
        <v>96</v>
      </c>
      <c r="D34" s="89"/>
      <c r="E34" s="89"/>
      <c r="F34" s="89"/>
      <c r="G34" s="81" t="s">
        <v>137</v>
      </c>
      <c r="H34" s="21" t="s">
        <v>63</v>
      </c>
      <c r="I34" s="21">
        <v>1</v>
      </c>
      <c r="J34" s="22">
        <v>0</v>
      </c>
      <c r="K34" s="32">
        <v>22</v>
      </c>
      <c r="L34" s="22">
        <f t="shared" si="1"/>
        <v>0</v>
      </c>
      <c r="M34" s="1">
        <f t="shared" si="2"/>
        <v>0</v>
      </c>
    </row>
    <row r="35" spans="1:13" ht="15" customHeight="1" x14ac:dyDescent="0.2">
      <c r="A35" s="18" t="s">
        <v>29</v>
      </c>
      <c r="B35" s="76">
        <v>100358</v>
      </c>
      <c r="C35" s="77" t="s">
        <v>97</v>
      </c>
      <c r="D35" s="86"/>
      <c r="E35" s="86"/>
      <c r="F35" s="86"/>
      <c r="G35" s="78" t="s">
        <v>137</v>
      </c>
      <c r="H35" s="19" t="s">
        <v>63</v>
      </c>
      <c r="I35" s="19">
        <v>1</v>
      </c>
      <c r="J35" s="11">
        <v>0</v>
      </c>
      <c r="K35" s="31">
        <v>22</v>
      </c>
      <c r="L35" s="11">
        <f t="shared" si="1"/>
        <v>0</v>
      </c>
      <c r="M35" s="1">
        <f t="shared" si="2"/>
        <v>0</v>
      </c>
    </row>
    <row r="36" spans="1:13" ht="15" customHeight="1" x14ac:dyDescent="0.2">
      <c r="A36" s="20" t="s">
        <v>30</v>
      </c>
      <c r="B36" s="79">
        <v>101060</v>
      </c>
      <c r="C36" s="84" t="s">
        <v>98</v>
      </c>
      <c r="D36" s="85"/>
      <c r="E36" s="85"/>
      <c r="F36" s="85"/>
      <c r="G36" s="81" t="s">
        <v>137</v>
      </c>
      <c r="H36" s="21" t="s">
        <v>63</v>
      </c>
      <c r="I36" s="21">
        <v>1</v>
      </c>
      <c r="J36" s="22">
        <v>0</v>
      </c>
      <c r="K36" s="32">
        <v>22</v>
      </c>
      <c r="L36" s="22">
        <f t="shared" si="1"/>
        <v>0</v>
      </c>
      <c r="M36" s="1">
        <f t="shared" si="2"/>
        <v>0</v>
      </c>
    </row>
    <row r="37" spans="1:13" ht="15" customHeight="1" x14ac:dyDescent="0.2">
      <c r="A37" s="18" t="s">
        <v>31</v>
      </c>
      <c r="B37" s="76">
        <v>550272</v>
      </c>
      <c r="C37" s="82" t="s">
        <v>99</v>
      </c>
      <c r="D37" s="83"/>
      <c r="E37" s="83"/>
      <c r="F37" s="83"/>
      <c r="G37" s="78" t="s">
        <v>137</v>
      </c>
      <c r="H37" s="19" t="s">
        <v>63</v>
      </c>
      <c r="I37" s="19">
        <v>1</v>
      </c>
      <c r="J37" s="11">
        <v>0</v>
      </c>
      <c r="K37" s="31">
        <v>22</v>
      </c>
      <c r="L37" s="11">
        <f t="shared" si="1"/>
        <v>0</v>
      </c>
      <c r="M37" s="1">
        <f t="shared" si="2"/>
        <v>0</v>
      </c>
    </row>
    <row r="38" spans="1:13" x14ac:dyDescent="0.2">
      <c r="A38" s="20" t="s">
        <v>32</v>
      </c>
      <c r="B38" s="79">
        <v>101015</v>
      </c>
      <c r="C38" s="80" t="s">
        <v>100</v>
      </c>
      <c r="D38" s="89"/>
      <c r="E38" s="89"/>
      <c r="F38" s="89"/>
      <c r="G38" s="81" t="s">
        <v>137</v>
      </c>
      <c r="H38" s="21" t="s">
        <v>63</v>
      </c>
      <c r="I38" s="21">
        <v>1</v>
      </c>
      <c r="J38" s="22">
        <v>0</v>
      </c>
      <c r="K38" s="32">
        <v>22</v>
      </c>
      <c r="L38" s="22">
        <f t="shared" si="1"/>
        <v>0</v>
      </c>
      <c r="M38" s="1">
        <f t="shared" si="2"/>
        <v>0</v>
      </c>
    </row>
    <row r="39" spans="1:13" ht="15" customHeight="1" x14ac:dyDescent="0.2">
      <c r="A39" s="18" t="s">
        <v>33</v>
      </c>
      <c r="B39" s="76">
        <v>550248</v>
      </c>
      <c r="C39" s="77" t="s">
        <v>101</v>
      </c>
      <c r="D39" s="86"/>
      <c r="E39" s="86"/>
      <c r="F39" s="86"/>
      <c r="G39" s="78" t="s">
        <v>137</v>
      </c>
      <c r="H39" s="23" t="s">
        <v>63</v>
      </c>
      <c r="I39" s="19">
        <v>1</v>
      </c>
      <c r="J39" s="11">
        <v>0</v>
      </c>
      <c r="K39" s="31">
        <v>22</v>
      </c>
      <c r="L39" s="24">
        <f t="shared" si="1"/>
        <v>0</v>
      </c>
      <c r="M39" s="1">
        <f t="shared" si="2"/>
        <v>0</v>
      </c>
    </row>
    <row r="40" spans="1:13" ht="15" customHeight="1" x14ac:dyDescent="0.2">
      <c r="A40" s="20" t="s">
        <v>34</v>
      </c>
      <c r="B40" s="79">
        <v>100910</v>
      </c>
      <c r="C40" s="80" t="s">
        <v>102</v>
      </c>
      <c r="D40" s="89"/>
      <c r="E40" s="89"/>
      <c r="F40" s="89"/>
      <c r="G40" s="81" t="s">
        <v>137</v>
      </c>
      <c r="H40" s="21" t="s">
        <v>63</v>
      </c>
      <c r="I40" s="21">
        <v>1</v>
      </c>
      <c r="J40" s="22">
        <v>0</v>
      </c>
      <c r="K40" s="32">
        <v>22</v>
      </c>
      <c r="L40" s="22">
        <f t="shared" si="1"/>
        <v>0</v>
      </c>
      <c r="M40" s="1">
        <f t="shared" si="2"/>
        <v>0</v>
      </c>
    </row>
    <row r="41" spans="1:13" x14ac:dyDescent="0.2">
      <c r="A41" s="18" t="s">
        <v>35</v>
      </c>
      <c r="B41" s="76">
        <v>101541</v>
      </c>
      <c r="C41" s="87" t="s">
        <v>103</v>
      </c>
      <c r="D41" s="88"/>
      <c r="E41" s="88"/>
      <c r="F41" s="88"/>
      <c r="G41" s="78" t="s">
        <v>137</v>
      </c>
      <c r="H41" s="23" t="s">
        <v>63</v>
      </c>
      <c r="I41" s="19">
        <v>1</v>
      </c>
      <c r="J41" s="11">
        <v>0</v>
      </c>
      <c r="K41" s="31">
        <v>22</v>
      </c>
      <c r="L41" s="24">
        <f t="shared" si="1"/>
        <v>0</v>
      </c>
      <c r="M41" s="1">
        <f t="shared" si="2"/>
        <v>0</v>
      </c>
    </row>
    <row r="42" spans="1:13" ht="15" customHeight="1" x14ac:dyDescent="0.2">
      <c r="A42" s="20" t="s">
        <v>36</v>
      </c>
      <c r="B42" s="79">
        <v>101304</v>
      </c>
      <c r="C42" s="80" t="s">
        <v>104</v>
      </c>
      <c r="D42" s="89"/>
      <c r="E42" s="89"/>
      <c r="F42" s="89"/>
      <c r="G42" s="81" t="s">
        <v>137</v>
      </c>
      <c r="H42" s="21" t="s">
        <v>63</v>
      </c>
      <c r="I42" s="21">
        <v>1</v>
      </c>
      <c r="J42" s="22">
        <v>0</v>
      </c>
      <c r="K42" s="32">
        <v>22</v>
      </c>
      <c r="L42" s="22">
        <f t="shared" si="1"/>
        <v>0</v>
      </c>
      <c r="M42" s="1">
        <f t="shared" si="2"/>
        <v>0</v>
      </c>
    </row>
    <row r="43" spans="1:13" ht="15" customHeight="1" x14ac:dyDescent="0.2">
      <c r="A43" s="18" t="s">
        <v>37</v>
      </c>
      <c r="B43" s="76">
        <v>100909</v>
      </c>
      <c r="C43" s="82" t="s">
        <v>105</v>
      </c>
      <c r="D43" s="83"/>
      <c r="E43" s="83"/>
      <c r="F43" s="83"/>
      <c r="G43" s="78" t="s">
        <v>137</v>
      </c>
      <c r="H43" s="23" t="s">
        <v>63</v>
      </c>
      <c r="I43" s="19">
        <v>1</v>
      </c>
      <c r="J43" s="11">
        <v>0</v>
      </c>
      <c r="K43" s="31">
        <v>22</v>
      </c>
      <c r="L43" s="24">
        <f t="shared" si="1"/>
        <v>0</v>
      </c>
      <c r="M43" s="1">
        <f t="shared" si="2"/>
        <v>0</v>
      </c>
    </row>
    <row r="44" spans="1:13" x14ac:dyDescent="0.2">
      <c r="A44" s="20" t="s">
        <v>38</v>
      </c>
      <c r="B44" s="79">
        <v>500466</v>
      </c>
      <c r="C44" s="80" t="s">
        <v>106</v>
      </c>
      <c r="D44" s="89"/>
      <c r="E44" s="89"/>
      <c r="F44" s="89"/>
      <c r="G44" s="81" t="s">
        <v>137</v>
      </c>
      <c r="H44" s="21" t="s">
        <v>63</v>
      </c>
      <c r="I44" s="21">
        <v>1</v>
      </c>
      <c r="J44" s="22">
        <v>0</v>
      </c>
      <c r="K44" s="32">
        <v>22</v>
      </c>
      <c r="L44" s="22">
        <f t="shared" si="1"/>
        <v>0</v>
      </c>
      <c r="M44" s="1">
        <f t="shared" si="2"/>
        <v>0</v>
      </c>
    </row>
    <row r="45" spans="1:13" ht="15" customHeight="1" x14ac:dyDescent="0.2">
      <c r="A45" s="18" t="s">
        <v>39</v>
      </c>
      <c r="B45" s="76">
        <v>101302</v>
      </c>
      <c r="C45" s="82" t="s">
        <v>107</v>
      </c>
      <c r="D45" s="83"/>
      <c r="E45" s="83"/>
      <c r="F45" s="83"/>
      <c r="G45" s="78" t="s">
        <v>137</v>
      </c>
      <c r="H45" s="23" t="s">
        <v>63</v>
      </c>
      <c r="I45" s="19">
        <v>1</v>
      </c>
      <c r="J45" s="11">
        <v>0</v>
      </c>
      <c r="K45" s="31">
        <v>22</v>
      </c>
      <c r="L45" s="24">
        <f t="shared" si="1"/>
        <v>0</v>
      </c>
      <c r="M45" s="1">
        <f t="shared" si="2"/>
        <v>0</v>
      </c>
    </row>
    <row r="46" spans="1:13" ht="15" customHeight="1" x14ac:dyDescent="0.2">
      <c r="A46" s="20" t="s">
        <v>40</v>
      </c>
      <c r="B46" s="79">
        <v>101593</v>
      </c>
      <c r="C46" s="90" t="s">
        <v>108</v>
      </c>
      <c r="D46" s="91"/>
      <c r="E46" s="91"/>
      <c r="F46" s="91"/>
      <c r="G46" s="81" t="s">
        <v>137</v>
      </c>
      <c r="H46" s="21" t="s">
        <v>63</v>
      </c>
      <c r="I46" s="21">
        <v>1</v>
      </c>
      <c r="J46" s="22">
        <v>0</v>
      </c>
      <c r="K46" s="32">
        <v>22</v>
      </c>
      <c r="L46" s="22">
        <f t="shared" si="1"/>
        <v>0</v>
      </c>
      <c r="M46" s="1">
        <f t="shared" si="2"/>
        <v>0</v>
      </c>
    </row>
    <row r="47" spans="1:13" x14ac:dyDescent="0.2">
      <c r="A47" s="18" t="s">
        <v>41</v>
      </c>
      <c r="B47" s="76">
        <v>101071</v>
      </c>
      <c r="C47" s="87" t="s">
        <v>109</v>
      </c>
      <c r="D47" s="88"/>
      <c r="E47" s="88"/>
      <c r="F47" s="88"/>
      <c r="G47" s="78" t="s">
        <v>137</v>
      </c>
      <c r="H47" s="23" t="s">
        <v>63</v>
      </c>
      <c r="I47" s="19">
        <v>1</v>
      </c>
      <c r="J47" s="11">
        <v>0</v>
      </c>
      <c r="K47" s="31">
        <v>22</v>
      </c>
      <c r="L47" s="24">
        <f t="shared" si="1"/>
        <v>0</v>
      </c>
      <c r="M47" s="1">
        <f t="shared" si="2"/>
        <v>0</v>
      </c>
    </row>
    <row r="48" spans="1:13" ht="15" customHeight="1" x14ac:dyDescent="0.2">
      <c r="A48" s="20" t="s">
        <v>42</v>
      </c>
      <c r="B48" s="79">
        <v>100672</v>
      </c>
      <c r="C48" s="80" t="s">
        <v>110</v>
      </c>
      <c r="D48" s="89"/>
      <c r="E48" s="89"/>
      <c r="F48" s="89"/>
      <c r="G48" s="81" t="s">
        <v>137</v>
      </c>
      <c r="H48" s="21" t="s">
        <v>63</v>
      </c>
      <c r="I48" s="21">
        <v>1</v>
      </c>
      <c r="J48" s="22">
        <v>0</v>
      </c>
      <c r="K48" s="32">
        <v>22</v>
      </c>
      <c r="L48" s="22">
        <f t="shared" si="1"/>
        <v>0</v>
      </c>
      <c r="M48" s="1">
        <f t="shared" si="2"/>
        <v>0</v>
      </c>
    </row>
    <row r="49" spans="1:14" ht="15" customHeight="1" x14ac:dyDescent="0.2">
      <c r="A49" s="18" t="s">
        <v>43</v>
      </c>
      <c r="B49" s="76">
        <v>101074</v>
      </c>
      <c r="C49" s="87" t="s">
        <v>111</v>
      </c>
      <c r="D49" s="88"/>
      <c r="E49" s="88"/>
      <c r="F49" s="88"/>
      <c r="G49" s="78" t="s">
        <v>137</v>
      </c>
      <c r="H49" s="23" t="s">
        <v>63</v>
      </c>
      <c r="I49" s="19">
        <v>1</v>
      </c>
      <c r="J49" s="11">
        <v>0</v>
      </c>
      <c r="K49" s="31">
        <v>22</v>
      </c>
      <c r="L49" s="24">
        <f t="shared" si="1"/>
        <v>0</v>
      </c>
      <c r="M49" s="1">
        <f t="shared" si="2"/>
        <v>0</v>
      </c>
    </row>
    <row r="50" spans="1:14" ht="15" customHeight="1" x14ac:dyDescent="0.2">
      <c r="A50" s="20" t="s">
        <v>44</v>
      </c>
      <c r="B50" s="79">
        <v>101588</v>
      </c>
      <c r="C50" s="80" t="s">
        <v>112</v>
      </c>
      <c r="D50" s="89"/>
      <c r="E50" s="89"/>
      <c r="F50" s="89"/>
      <c r="G50" s="81" t="s">
        <v>137</v>
      </c>
      <c r="H50" s="21" t="s">
        <v>63</v>
      </c>
      <c r="I50" s="21">
        <v>1</v>
      </c>
      <c r="J50" s="22">
        <v>0</v>
      </c>
      <c r="K50" s="32">
        <v>22</v>
      </c>
      <c r="L50" s="22">
        <f t="shared" si="1"/>
        <v>0</v>
      </c>
      <c r="M50" s="1">
        <f t="shared" si="2"/>
        <v>0</v>
      </c>
    </row>
    <row r="51" spans="1:14" ht="15" customHeight="1" x14ac:dyDescent="0.2">
      <c r="A51" s="18" t="s">
        <v>45</v>
      </c>
      <c r="B51" s="76">
        <v>550273</v>
      </c>
      <c r="C51" s="77" t="s">
        <v>113</v>
      </c>
      <c r="D51" s="86"/>
      <c r="E51" s="86"/>
      <c r="F51" s="86"/>
      <c r="G51" s="78" t="s">
        <v>137</v>
      </c>
      <c r="H51" s="23" t="s">
        <v>63</v>
      </c>
      <c r="I51" s="19">
        <v>1</v>
      </c>
      <c r="J51" s="11">
        <v>0</v>
      </c>
      <c r="K51" s="31">
        <v>22</v>
      </c>
      <c r="L51" s="24">
        <f t="shared" si="1"/>
        <v>0</v>
      </c>
      <c r="M51" s="1">
        <f t="shared" si="2"/>
        <v>0</v>
      </c>
    </row>
    <row r="52" spans="1:14" ht="15" customHeight="1" x14ac:dyDescent="0.2">
      <c r="A52" s="20" t="s">
        <v>46</v>
      </c>
      <c r="B52" s="79">
        <v>100500</v>
      </c>
      <c r="C52" s="80" t="s">
        <v>114</v>
      </c>
      <c r="D52" s="89"/>
      <c r="E52" s="89"/>
      <c r="F52" s="89"/>
      <c r="G52" s="81" t="s">
        <v>137</v>
      </c>
      <c r="H52" s="21" t="s">
        <v>63</v>
      </c>
      <c r="I52" s="21">
        <v>1</v>
      </c>
      <c r="J52" s="22">
        <v>0</v>
      </c>
      <c r="K52" s="32">
        <v>22</v>
      </c>
      <c r="L52" s="22">
        <f t="shared" si="1"/>
        <v>0</v>
      </c>
      <c r="M52" s="1">
        <f t="shared" si="2"/>
        <v>0</v>
      </c>
      <c r="N52" s="1" t="s">
        <v>70</v>
      </c>
    </row>
    <row r="53" spans="1:14" ht="15" customHeight="1" x14ac:dyDescent="0.2">
      <c r="A53" s="18" t="s">
        <v>47</v>
      </c>
      <c r="B53" s="76">
        <v>100850</v>
      </c>
      <c r="C53" s="77" t="s">
        <v>115</v>
      </c>
      <c r="D53" s="86"/>
      <c r="E53" s="86"/>
      <c r="F53" s="86"/>
      <c r="G53" s="78" t="s">
        <v>137</v>
      </c>
      <c r="H53" s="23" t="s">
        <v>63</v>
      </c>
      <c r="I53" s="19">
        <v>1</v>
      </c>
      <c r="J53" s="11">
        <v>0</v>
      </c>
      <c r="K53" s="31">
        <v>22</v>
      </c>
      <c r="L53" s="24">
        <f t="shared" si="1"/>
        <v>0</v>
      </c>
      <c r="M53" s="1">
        <f t="shared" ref="M53:M67" si="3">K53*L53/100</f>
        <v>0</v>
      </c>
    </row>
    <row r="54" spans="1:14" ht="15" customHeight="1" x14ac:dyDescent="0.2">
      <c r="A54" s="20" t="s">
        <v>48</v>
      </c>
      <c r="B54" s="79">
        <v>100900</v>
      </c>
      <c r="C54" s="80" t="s">
        <v>116</v>
      </c>
      <c r="D54" s="89"/>
      <c r="E54" s="89"/>
      <c r="F54" s="89"/>
      <c r="G54" s="81" t="s">
        <v>137</v>
      </c>
      <c r="H54" s="21" t="s">
        <v>63</v>
      </c>
      <c r="I54" s="21">
        <v>1</v>
      </c>
      <c r="J54" s="22">
        <v>0</v>
      </c>
      <c r="K54" s="32">
        <v>22</v>
      </c>
      <c r="L54" s="22">
        <f t="shared" si="1"/>
        <v>0</v>
      </c>
      <c r="M54" s="1">
        <f t="shared" si="3"/>
        <v>0</v>
      </c>
    </row>
    <row r="55" spans="1:14" ht="15" customHeight="1" x14ac:dyDescent="0.2">
      <c r="A55" s="18" t="s">
        <v>49</v>
      </c>
      <c r="B55" s="76">
        <v>101200</v>
      </c>
      <c r="C55" s="77" t="s">
        <v>117</v>
      </c>
      <c r="D55" s="86"/>
      <c r="E55" s="86"/>
      <c r="F55" s="86"/>
      <c r="G55" s="78" t="s">
        <v>137</v>
      </c>
      <c r="H55" s="23" t="s">
        <v>63</v>
      </c>
      <c r="I55" s="19">
        <v>1</v>
      </c>
      <c r="J55" s="11">
        <v>0</v>
      </c>
      <c r="K55" s="31">
        <v>22</v>
      </c>
      <c r="L55" s="24">
        <f t="shared" si="1"/>
        <v>0</v>
      </c>
      <c r="M55" s="1">
        <f t="shared" si="3"/>
        <v>0</v>
      </c>
    </row>
    <row r="56" spans="1:14" x14ac:dyDescent="0.2">
      <c r="A56" s="20" t="s">
        <v>50</v>
      </c>
      <c r="B56" s="79">
        <v>100361</v>
      </c>
      <c r="C56" s="80" t="s">
        <v>118</v>
      </c>
      <c r="D56" s="89"/>
      <c r="E56" s="89"/>
      <c r="F56" s="89"/>
      <c r="G56" s="81" t="s">
        <v>137</v>
      </c>
      <c r="H56" s="21" t="s">
        <v>63</v>
      </c>
      <c r="I56" s="21">
        <v>1</v>
      </c>
      <c r="J56" s="22">
        <v>0</v>
      </c>
      <c r="K56" s="32">
        <v>22</v>
      </c>
      <c r="L56" s="22">
        <f t="shared" si="1"/>
        <v>0</v>
      </c>
      <c r="M56" s="1">
        <f t="shared" si="3"/>
        <v>0</v>
      </c>
    </row>
    <row r="57" spans="1:14" ht="15" customHeight="1" x14ac:dyDescent="0.2">
      <c r="A57" s="18" t="s">
        <v>51</v>
      </c>
      <c r="B57" s="76">
        <v>100357</v>
      </c>
      <c r="C57" s="77" t="s">
        <v>119</v>
      </c>
      <c r="D57" s="86"/>
      <c r="E57" s="86"/>
      <c r="F57" s="86"/>
      <c r="G57" s="78" t="s">
        <v>137</v>
      </c>
      <c r="H57" s="23" t="s">
        <v>63</v>
      </c>
      <c r="I57" s="19">
        <v>1</v>
      </c>
      <c r="J57" s="11">
        <v>0</v>
      </c>
      <c r="K57" s="31">
        <v>22</v>
      </c>
      <c r="L57" s="24">
        <f t="shared" si="1"/>
        <v>0</v>
      </c>
      <c r="M57" s="1">
        <f t="shared" si="3"/>
        <v>0</v>
      </c>
    </row>
    <row r="58" spans="1:14" ht="15" customHeight="1" x14ac:dyDescent="0.2">
      <c r="A58" s="20" t="s">
        <v>52</v>
      </c>
      <c r="B58" s="79" t="s">
        <v>120</v>
      </c>
      <c r="C58" s="80" t="s">
        <v>121</v>
      </c>
      <c r="D58" s="89"/>
      <c r="E58" s="89"/>
      <c r="F58" s="89"/>
      <c r="G58" s="81" t="s">
        <v>137</v>
      </c>
      <c r="H58" s="21" t="s">
        <v>63</v>
      </c>
      <c r="I58" s="21">
        <v>1</v>
      </c>
      <c r="J58" s="22">
        <v>0</v>
      </c>
      <c r="K58" s="32">
        <v>22</v>
      </c>
      <c r="L58" s="22">
        <f t="shared" si="1"/>
        <v>0</v>
      </c>
      <c r="M58" s="1">
        <f t="shared" si="3"/>
        <v>0</v>
      </c>
    </row>
    <row r="59" spans="1:14" ht="15" customHeight="1" x14ac:dyDescent="0.2">
      <c r="A59" s="18" t="s">
        <v>53</v>
      </c>
      <c r="B59" s="76" t="s">
        <v>122</v>
      </c>
      <c r="C59" s="77" t="s">
        <v>123</v>
      </c>
      <c r="D59" s="86"/>
      <c r="E59" s="86"/>
      <c r="F59" s="86"/>
      <c r="G59" s="78" t="s">
        <v>137</v>
      </c>
      <c r="H59" s="23" t="s">
        <v>63</v>
      </c>
      <c r="I59" s="19">
        <v>1</v>
      </c>
      <c r="J59" s="11">
        <v>0</v>
      </c>
      <c r="K59" s="31">
        <v>22</v>
      </c>
      <c r="L59" s="24">
        <f t="shared" si="1"/>
        <v>0</v>
      </c>
      <c r="M59" s="1">
        <f t="shared" si="3"/>
        <v>0</v>
      </c>
    </row>
    <row r="60" spans="1:14" x14ac:dyDescent="0.2">
      <c r="A60" s="20" t="s">
        <v>54</v>
      </c>
      <c r="B60" s="79" t="s">
        <v>124</v>
      </c>
      <c r="C60" s="80" t="s">
        <v>125</v>
      </c>
      <c r="D60" s="89"/>
      <c r="E60" s="89"/>
      <c r="F60" s="89"/>
      <c r="G60" s="81" t="s">
        <v>137</v>
      </c>
      <c r="H60" s="21" t="s">
        <v>63</v>
      </c>
      <c r="I60" s="21">
        <v>1</v>
      </c>
      <c r="J60" s="22">
        <v>0</v>
      </c>
      <c r="K60" s="32">
        <v>22</v>
      </c>
      <c r="L60" s="22">
        <f t="shared" si="1"/>
        <v>0</v>
      </c>
      <c r="M60" s="1">
        <f t="shared" si="3"/>
        <v>0</v>
      </c>
    </row>
    <row r="61" spans="1:14" ht="15" customHeight="1" x14ac:dyDescent="0.2">
      <c r="A61" s="18" t="s">
        <v>55</v>
      </c>
      <c r="B61" s="76" t="s">
        <v>126</v>
      </c>
      <c r="C61" s="77" t="s">
        <v>127</v>
      </c>
      <c r="D61" s="86"/>
      <c r="E61" s="86"/>
      <c r="F61" s="86"/>
      <c r="G61" s="78" t="s">
        <v>137</v>
      </c>
      <c r="H61" s="23" t="s">
        <v>63</v>
      </c>
      <c r="I61" s="19">
        <v>1</v>
      </c>
      <c r="J61" s="11">
        <v>0</v>
      </c>
      <c r="K61" s="31">
        <v>22</v>
      </c>
      <c r="L61" s="24">
        <f t="shared" si="1"/>
        <v>0</v>
      </c>
      <c r="M61" s="1">
        <f t="shared" si="3"/>
        <v>0</v>
      </c>
    </row>
    <row r="62" spans="1:14" ht="15" customHeight="1" x14ac:dyDescent="0.2">
      <c r="A62" s="20" t="s">
        <v>56</v>
      </c>
      <c r="B62" s="79">
        <v>100652</v>
      </c>
      <c r="C62" s="80" t="s">
        <v>128</v>
      </c>
      <c r="D62" s="89"/>
      <c r="E62" s="89"/>
      <c r="F62" s="89"/>
      <c r="G62" s="81" t="s">
        <v>137</v>
      </c>
      <c r="H62" s="21" t="s">
        <v>63</v>
      </c>
      <c r="I62" s="21">
        <v>1</v>
      </c>
      <c r="J62" s="22">
        <v>0</v>
      </c>
      <c r="K62" s="32">
        <v>22</v>
      </c>
      <c r="L62" s="22">
        <f t="shared" si="1"/>
        <v>0</v>
      </c>
      <c r="M62" s="1">
        <f t="shared" si="3"/>
        <v>0</v>
      </c>
    </row>
    <row r="63" spans="1:14" ht="15" customHeight="1" x14ac:dyDescent="0.2">
      <c r="A63" s="18" t="s">
        <v>57</v>
      </c>
      <c r="B63" s="76" t="s">
        <v>129</v>
      </c>
      <c r="C63" s="77" t="s">
        <v>130</v>
      </c>
      <c r="D63" s="86"/>
      <c r="E63" s="86"/>
      <c r="F63" s="86"/>
      <c r="G63" s="78" t="s">
        <v>137</v>
      </c>
      <c r="H63" s="23" t="s">
        <v>63</v>
      </c>
      <c r="I63" s="19">
        <v>1</v>
      </c>
      <c r="J63" s="11">
        <v>0</v>
      </c>
      <c r="K63" s="31">
        <v>22</v>
      </c>
      <c r="L63" s="24">
        <f t="shared" si="1"/>
        <v>0</v>
      </c>
      <c r="M63" s="1">
        <f t="shared" si="3"/>
        <v>0</v>
      </c>
    </row>
    <row r="64" spans="1:14" x14ac:dyDescent="0.2">
      <c r="A64" s="20" t="s">
        <v>58</v>
      </c>
      <c r="B64" s="79">
        <v>100660</v>
      </c>
      <c r="C64" s="80" t="s">
        <v>131</v>
      </c>
      <c r="D64" s="89"/>
      <c r="E64" s="89"/>
      <c r="F64" s="89"/>
      <c r="G64" s="81" t="s">
        <v>137</v>
      </c>
      <c r="H64" s="21" t="s">
        <v>63</v>
      </c>
      <c r="I64" s="21">
        <v>1</v>
      </c>
      <c r="J64" s="22">
        <v>0</v>
      </c>
      <c r="K64" s="32">
        <v>22</v>
      </c>
      <c r="L64" s="22">
        <f t="shared" si="1"/>
        <v>0</v>
      </c>
      <c r="M64" s="1">
        <f t="shared" si="3"/>
        <v>0</v>
      </c>
    </row>
    <row r="65" spans="1:13" x14ac:dyDescent="0.2">
      <c r="A65" s="18" t="s">
        <v>59</v>
      </c>
      <c r="B65" s="76">
        <v>101300</v>
      </c>
      <c r="C65" s="77" t="s">
        <v>132</v>
      </c>
      <c r="D65" s="86"/>
      <c r="E65" s="86"/>
      <c r="F65" s="86"/>
      <c r="G65" s="78" t="s">
        <v>137</v>
      </c>
      <c r="H65" s="23" t="s">
        <v>63</v>
      </c>
      <c r="I65" s="19">
        <v>1</v>
      </c>
      <c r="J65" s="11">
        <v>0</v>
      </c>
      <c r="K65" s="31">
        <v>22</v>
      </c>
      <c r="L65" s="24">
        <f t="shared" si="1"/>
        <v>0</v>
      </c>
      <c r="M65" s="1">
        <f t="shared" si="3"/>
        <v>0</v>
      </c>
    </row>
    <row r="66" spans="1:13" x14ac:dyDescent="0.2">
      <c r="A66" s="20" t="s">
        <v>60</v>
      </c>
      <c r="B66" s="79" t="s">
        <v>133</v>
      </c>
      <c r="C66" s="80" t="s">
        <v>134</v>
      </c>
      <c r="D66" s="89"/>
      <c r="E66" s="89"/>
      <c r="F66" s="89"/>
      <c r="G66" s="81" t="s">
        <v>137</v>
      </c>
      <c r="H66" s="21" t="s">
        <v>63</v>
      </c>
      <c r="I66" s="21">
        <v>1</v>
      </c>
      <c r="J66" s="22">
        <v>0</v>
      </c>
      <c r="K66" s="32">
        <v>22</v>
      </c>
      <c r="L66" s="22">
        <f t="shared" si="1"/>
        <v>0</v>
      </c>
      <c r="M66" s="1">
        <f t="shared" si="3"/>
        <v>0</v>
      </c>
    </row>
    <row r="67" spans="1:13" ht="15" customHeight="1" x14ac:dyDescent="0.2">
      <c r="A67" s="18" t="s">
        <v>61</v>
      </c>
      <c r="B67" s="76" t="s">
        <v>135</v>
      </c>
      <c r="C67" s="77" t="s">
        <v>136</v>
      </c>
      <c r="D67" s="86"/>
      <c r="E67" s="86"/>
      <c r="F67" s="86"/>
      <c r="G67" s="78" t="s">
        <v>137</v>
      </c>
      <c r="H67" s="23" t="s">
        <v>63</v>
      </c>
      <c r="I67" s="19">
        <v>1</v>
      </c>
      <c r="J67" s="11">
        <v>0</v>
      </c>
      <c r="K67" s="31">
        <v>22</v>
      </c>
      <c r="L67" s="24">
        <f t="shared" si="1"/>
        <v>0</v>
      </c>
      <c r="M67" s="1">
        <f t="shared" si="3"/>
        <v>0</v>
      </c>
    </row>
    <row r="72" spans="1:13" x14ac:dyDescent="0.2">
      <c r="I72" s="25" t="s">
        <v>64</v>
      </c>
      <c r="J72" s="26"/>
      <c r="K72" s="27"/>
      <c r="L72" s="28">
        <f>SUM(L18:L67)</f>
        <v>0</v>
      </c>
    </row>
    <row r="73" spans="1:13" x14ac:dyDescent="0.2">
      <c r="I73" s="25" t="s">
        <v>65</v>
      </c>
      <c r="J73" s="26"/>
      <c r="K73" s="27"/>
      <c r="L73" s="28">
        <f>SUM(M18:M67)</f>
        <v>0</v>
      </c>
    </row>
    <row r="74" spans="1:13" ht="13.5" thickBot="1" x14ac:dyDescent="0.25">
      <c r="I74" s="25" t="s">
        <v>66</v>
      </c>
      <c r="J74" s="26"/>
      <c r="K74" s="27"/>
      <c r="L74" s="29">
        <f>L72+L73</f>
        <v>0</v>
      </c>
    </row>
    <row r="75" spans="1:13" ht="13.5" thickTop="1" x14ac:dyDescent="0.2"/>
    <row r="76" spans="1:13" s="33" customFormat="1" x14ac:dyDescent="0.2">
      <c r="B76" s="74" t="s">
        <v>154</v>
      </c>
      <c r="C76" s="74"/>
      <c r="D76" s="74"/>
      <c r="E76" s="74"/>
      <c r="F76" s="74"/>
      <c r="G76" s="74"/>
      <c r="H76" s="74"/>
      <c r="I76" s="74"/>
      <c r="J76" s="74"/>
      <c r="K76" s="74"/>
    </row>
    <row r="77" spans="1:13" s="33" customFormat="1" ht="25.5" customHeight="1" x14ac:dyDescent="0.2">
      <c r="B77" s="75" t="s">
        <v>155</v>
      </c>
      <c r="C77" s="75"/>
      <c r="D77" s="75"/>
      <c r="E77" s="75"/>
      <c r="F77" s="75"/>
      <c r="G77" s="75"/>
      <c r="H77" s="75"/>
      <c r="I77" s="75"/>
      <c r="J77" s="75"/>
      <c r="K77" s="75"/>
    </row>
    <row r="81" spans="10:11" x14ac:dyDescent="0.2">
      <c r="J81" s="1" t="s">
        <v>67</v>
      </c>
    </row>
    <row r="83" spans="10:11" x14ac:dyDescent="0.2">
      <c r="J83" s="30"/>
      <c r="K83" s="30"/>
    </row>
  </sheetData>
  <sheetProtection selectLockedCells="1"/>
  <mergeCells count="22">
    <mergeCell ref="B76:K76"/>
    <mergeCell ref="B77:K77"/>
    <mergeCell ref="A13:L13"/>
    <mergeCell ref="A14:L14"/>
    <mergeCell ref="C18:F18"/>
    <mergeCell ref="C19:F19"/>
    <mergeCell ref="C45:F45"/>
    <mergeCell ref="C41:F41"/>
    <mergeCell ref="C43:F43"/>
    <mergeCell ref="C23:F23"/>
    <mergeCell ref="C26:F26"/>
    <mergeCell ref="C25:F25"/>
    <mergeCell ref="C28:F28"/>
    <mergeCell ref="C29:F29"/>
    <mergeCell ref="C31:F31"/>
    <mergeCell ref="C33:F33"/>
    <mergeCell ref="C49:F49"/>
    <mergeCell ref="C30:F30"/>
    <mergeCell ref="C32:F32"/>
    <mergeCell ref="C37:F37"/>
    <mergeCell ref="C36:F36"/>
    <mergeCell ref="C47:F47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1" fitToHeight="0" orientation="portrait" horizontalDpi="1200" verticalDpi="1200" r:id="rId1"/>
  <headerFooter>
    <oddHeader>&amp;R&amp;"Arial,Krepko"&amp;12OBR-7</oddHeader>
    <oddFooter xml:space="preserve">&amp;L&amp;"Arial,Poševno"&amp;10UKC Maribor&amp;C&amp;P/&amp;N&amp;R&amp;"Arial,Poševno"&amp;10Vzdrževanje medicinske opreme Wilamed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74"/>
  <sheetViews>
    <sheetView zoomScaleNormal="100" workbookViewId="0">
      <selection activeCell="G81" sqref="G81"/>
    </sheetView>
  </sheetViews>
  <sheetFormatPr defaultRowHeight="15" x14ac:dyDescent="0.25"/>
  <cols>
    <col min="2" max="2" width="24.5703125" customWidth="1"/>
    <col min="3" max="3" width="49.140625" customWidth="1"/>
    <col min="4" max="4" width="23.28515625" customWidth="1"/>
    <col min="5" max="5" width="10.5703125" customWidth="1"/>
    <col min="6" max="6" width="12.5703125" style="60" customWidth="1"/>
    <col min="7" max="7" width="10.42578125" style="61" customWidth="1"/>
    <col min="8" max="8" width="14.85546875" style="60" customWidth="1"/>
    <col min="9" max="9" width="0" hidden="1" customWidth="1"/>
  </cols>
  <sheetData>
    <row r="1" spans="1:11" x14ac:dyDescent="0.25">
      <c r="F1"/>
      <c r="G1"/>
      <c r="H1"/>
    </row>
    <row r="2" spans="1:11" x14ac:dyDescent="0.25">
      <c r="F2"/>
      <c r="G2"/>
      <c r="H2"/>
    </row>
    <row r="3" spans="1:11" x14ac:dyDescent="0.25">
      <c r="A3" s="56" t="s">
        <v>7</v>
      </c>
      <c r="B3" s="56"/>
      <c r="C3" s="56"/>
      <c r="D3" s="56"/>
      <c r="E3" s="56"/>
      <c r="F3" s="57"/>
      <c r="G3" s="57"/>
      <c r="H3" s="57"/>
      <c r="I3" s="57"/>
      <c r="J3" s="57"/>
      <c r="K3" s="57"/>
    </row>
    <row r="4" spans="1:11" x14ac:dyDescent="0.25">
      <c r="A4" s="69"/>
      <c r="B4" s="69"/>
      <c r="C4" s="69"/>
      <c r="D4" s="69"/>
      <c r="E4" s="69"/>
      <c r="F4" s="57"/>
      <c r="G4" s="57"/>
      <c r="H4" s="57"/>
      <c r="I4" s="57"/>
      <c r="J4" s="57"/>
      <c r="K4" s="57"/>
    </row>
    <row r="5" spans="1:11" x14ac:dyDescent="0.25">
      <c r="A5" s="70"/>
      <c r="B5" s="70"/>
      <c r="C5" s="70"/>
      <c r="D5" s="70"/>
      <c r="E5" s="70"/>
      <c r="F5" s="57"/>
      <c r="G5" s="57"/>
      <c r="H5" s="57"/>
      <c r="I5" s="57"/>
      <c r="J5" s="57"/>
      <c r="K5" s="57"/>
    </row>
    <row r="6" spans="1:11" x14ac:dyDescent="0.25">
      <c r="A6" s="70"/>
      <c r="B6" s="70"/>
      <c r="C6" s="70"/>
      <c r="D6" s="70"/>
      <c r="E6" s="70"/>
      <c r="F6" s="57"/>
      <c r="G6" s="57"/>
      <c r="H6" s="57"/>
      <c r="I6" s="57"/>
      <c r="J6" s="57"/>
      <c r="K6" s="57"/>
    </row>
    <row r="7" spans="1:11" x14ac:dyDescent="0.25">
      <c r="A7" s="56"/>
      <c r="B7" s="56"/>
      <c r="C7" s="56"/>
      <c r="D7" s="56"/>
      <c r="E7" s="56"/>
      <c r="F7" s="57"/>
      <c r="G7" s="57"/>
      <c r="H7" s="57"/>
      <c r="I7" s="57"/>
      <c r="J7" s="57"/>
      <c r="K7" s="57"/>
    </row>
    <row r="8" spans="1:11" x14ac:dyDescent="0.25">
      <c r="A8" s="56" t="s">
        <v>8</v>
      </c>
      <c r="B8" s="56"/>
      <c r="C8" s="56"/>
      <c r="D8" s="69"/>
      <c r="E8" s="69"/>
      <c r="F8" s="57"/>
      <c r="G8" s="57"/>
      <c r="H8" s="57"/>
      <c r="I8" s="57"/>
      <c r="J8" s="57"/>
      <c r="K8" s="57"/>
    </row>
    <row r="9" spans="1:11" x14ac:dyDescent="0.25">
      <c r="A9" s="56" t="s">
        <v>74</v>
      </c>
      <c r="B9" s="56"/>
      <c r="C9" s="69"/>
      <c r="D9" s="69"/>
      <c r="E9" s="56"/>
      <c r="F9" s="57"/>
      <c r="G9" s="57"/>
      <c r="H9" s="57"/>
      <c r="I9" s="57"/>
      <c r="J9" s="57"/>
      <c r="K9" s="57"/>
    </row>
    <row r="10" spans="1:11" x14ac:dyDescent="0.25">
      <c r="F10"/>
      <c r="G10"/>
      <c r="H10"/>
    </row>
    <row r="11" spans="1:11" x14ac:dyDescent="0.25">
      <c r="F11"/>
      <c r="G11"/>
      <c r="H11"/>
    </row>
    <row r="12" spans="1:11" ht="18" x14ac:dyDescent="0.25">
      <c r="A12" s="71" t="s">
        <v>138</v>
      </c>
      <c r="B12" s="71"/>
      <c r="C12" s="71"/>
      <c r="D12" s="71"/>
      <c r="E12" s="71"/>
      <c r="F12" s="71"/>
      <c r="G12" s="71"/>
      <c r="H12" s="71"/>
      <c r="I12" s="58"/>
      <c r="J12" s="58"/>
      <c r="K12" s="58"/>
    </row>
    <row r="13" spans="1:11" ht="18" x14ac:dyDescent="0.25">
      <c r="A13" s="68" t="s">
        <v>139</v>
      </c>
      <c r="B13" s="68"/>
      <c r="C13" s="68"/>
      <c r="D13" s="68"/>
      <c r="E13" s="68"/>
      <c r="F13" s="68"/>
      <c r="G13" s="68"/>
      <c r="H13" s="68"/>
      <c r="I13" s="59"/>
      <c r="J13" s="59"/>
      <c r="K13" s="59"/>
    </row>
    <row r="14" spans="1:11" x14ac:dyDescent="0.25">
      <c r="F14"/>
      <c r="G14"/>
      <c r="H14"/>
    </row>
    <row r="16" spans="1:11" s="98" customFormat="1" ht="25.5" x14ac:dyDescent="0.2">
      <c r="A16" s="98" t="s">
        <v>75</v>
      </c>
      <c r="B16" s="98" t="s">
        <v>71</v>
      </c>
      <c r="C16" s="98" t="s">
        <v>76</v>
      </c>
      <c r="D16" s="98" t="s">
        <v>77</v>
      </c>
      <c r="E16" s="98" t="s">
        <v>78</v>
      </c>
      <c r="F16" s="99" t="s">
        <v>4</v>
      </c>
      <c r="G16" s="100" t="s">
        <v>5</v>
      </c>
      <c r="H16" s="101" t="s">
        <v>6</v>
      </c>
      <c r="I16" s="98" t="s">
        <v>79</v>
      </c>
    </row>
    <row r="17" spans="1:9" s="33" customFormat="1" ht="12.75" x14ac:dyDescent="0.2">
      <c r="A17" s="33">
        <v>1</v>
      </c>
      <c r="B17" s="33" t="s">
        <v>148</v>
      </c>
      <c r="C17" s="33" t="s">
        <v>140</v>
      </c>
      <c r="D17" s="34">
        <v>20202002057</v>
      </c>
      <c r="E17" s="33">
        <v>1</v>
      </c>
      <c r="F17" s="96"/>
      <c r="G17" s="102">
        <v>22</v>
      </c>
      <c r="H17" s="103">
        <f>Tabela5[[#This Row],[Količina ]]*Tabela5[[#This Row],[Cena na EM brez DDV]]</f>
        <v>0</v>
      </c>
      <c r="I17" s="96">
        <f>Tabela5[[#This Row],[DDV (%)]]*Tabela5[[#This Row],[Vrednost brez DDV]]/100</f>
        <v>0</v>
      </c>
    </row>
    <row r="18" spans="1:9" s="33" customFormat="1" ht="12.75" x14ac:dyDescent="0.2">
      <c r="A18" s="33">
        <v>2</v>
      </c>
      <c r="B18" s="33" t="s">
        <v>148</v>
      </c>
      <c r="C18" s="33" t="s">
        <v>140</v>
      </c>
      <c r="D18" s="34">
        <v>20202002161</v>
      </c>
      <c r="E18" s="33">
        <v>1</v>
      </c>
      <c r="F18" s="96"/>
      <c r="G18" s="102">
        <v>22</v>
      </c>
      <c r="H18" s="103">
        <f>Tabela5[[#This Row],[Količina ]]*Tabela5[[#This Row],[Cena na EM brez DDV]]</f>
        <v>0</v>
      </c>
      <c r="I18" s="96">
        <f>Tabela5[[#This Row],[DDV (%)]]*Tabela5[[#This Row],[Vrednost brez DDV]]/100</f>
        <v>0</v>
      </c>
    </row>
    <row r="19" spans="1:9" s="33" customFormat="1" ht="12.75" x14ac:dyDescent="0.2">
      <c r="A19" s="33">
        <v>3</v>
      </c>
      <c r="B19" s="33" t="s">
        <v>148</v>
      </c>
      <c r="C19" s="33" t="s">
        <v>140</v>
      </c>
      <c r="D19" s="34">
        <v>20202001698</v>
      </c>
      <c r="E19" s="33">
        <v>1</v>
      </c>
      <c r="F19" s="96"/>
      <c r="G19" s="102">
        <v>22</v>
      </c>
      <c r="H19" s="103">
        <f>Tabela5[[#This Row],[Količina ]]*Tabela5[[#This Row],[Cena na EM brez DDV]]</f>
        <v>0</v>
      </c>
      <c r="I19" s="96">
        <f>Tabela5[[#This Row],[DDV (%)]]*Tabela5[[#This Row],[Vrednost brez DDV]]/100</f>
        <v>0</v>
      </c>
    </row>
    <row r="20" spans="1:9" s="33" customFormat="1" ht="12.75" x14ac:dyDescent="0.2">
      <c r="A20" s="33">
        <v>4</v>
      </c>
      <c r="B20" s="33" t="s">
        <v>148</v>
      </c>
      <c r="C20" s="33" t="s">
        <v>140</v>
      </c>
      <c r="D20" s="34">
        <v>20202002072</v>
      </c>
      <c r="E20" s="33">
        <v>1</v>
      </c>
      <c r="F20" s="96"/>
      <c r="G20" s="102">
        <v>22</v>
      </c>
      <c r="H20" s="103">
        <f>Tabela5[[#This Row],[Količina ]]*Tabela5[[#This Row],[Cena na EM brez DDV]]</f>
        <v>0</v>
      </c>
      <c r="I20" s="96">
        <f>Tabela5[[#This Row],[DDV (%)]]*Tabela5[[#This Row],[Vrednost brez DDV]]/100</f>
        <v>0</v>
      </c>
    </row>
    <row r="21" spans="1:9" s="33" customFormat="1" ht="12.75" x14ac:dyDescent="0.2">
      <c r="A21" s="33">
        <v>5</v>
      </c>
      <c r="B21" s="33" t="s">
        <v>148</v>
      </c>
      <c r="C21" s="33" t="s">
        <v>140</v>
      </c>
      <c r="D21" s="34">
        <v>20202002097</v>
      </c>
      <c r="E21" s="33">
        <v>1</v>
      </c>
      <c r="F21" s="96"/>
      <c r="G21" s="102">
        <v>22</v>
      </c>
      <c r="H21" s="103">
        <f>Tabela5[[#This Row],[Količina ]]*Tabela5[[#This Row],[Cena na EM brez DDV]]</f>
        <v>0</v>
      </c>
      <c r="I21" s="96">
        <f>Tabela5[[#This Row],[DDV (%)]]*Tabela5[[#This Row],[Vrednost brez DDV]]/100</f>
        <v>0</v>
      </c>
    </row>
    <row r="22" spans="1:9" s="33" customFormat="1" ht="12.75" x14ac:dyDescent="0.2">
      <c r="A22" s="33">
        <v>6</v>
      </c>
      <c r="B22" s="33" t="s">
        <v>148</v>
      </c>
      <c r="C22" s="33" t="s">
        <v>141</v>
      </c>
      <c r="D22" s="34">
        <v>20202009259</v>
      </c>
      <c r="E22" s="33">
        <v>1</v>
      </c>
      <c r="F22" s="96"/>
      <c r="G22" s="102">
        <v>22</v>
      </c>
      <c r="H22" s="103">
        <f>Tabela5[[#This Row],[Količina ]]*Tabela5[[#This Row],[Cena na EM brez DDV]]</f>
        <v>0</v>
      </c>
      <c r="I22" s="96">
        <f>Tabela5[[#This Row],[DDV (%)]]*Tabela5[[#This Row],[Vrednost brez DDV]]/100</f>
        <v>0</v>
      </c>
    </row>
    <row r="23" spans="1:9" s="33" customFormat="1" ht="12.75" x14ac:dyDescent="0.2">
      <c r="A23" s="33">
        <v>7</v>
      </c>
      <c r="B23" s="33" t="s">
        <v>148</v>
      </c>
      <c r="C23" s="33" t="s">
        <v>142</v>
      </c>
      <c r="D23" s="34">
        <v>20202009189</v>
      </c>
      <c r="E23" s="33">
        <v>1</v>
      </c>
      <c r="F23" s="96"/>
      <c r="G23" s="102">
        <v>22</v>
      </c>
      <c r="H23" s="103">
        <f>Tabela5[[#This Row],[Količina ]]*Tabela5[[#This Row],[Cena na EM brez DDV]]</f>
        <v>0</v>
      </c>
      <c r="I23" s="96">
        <f>Tabela5[[#This Row],[DDV (%)]]*Tabela5[[#This Row],[Vrednost brez DDV]]/100</f>
        <v>0</v>
      </c>
    </row>
    <row r="24" spans="1:9" s="33" customFormat="1" ht="12.75" x14ac:dyDescent="0.2">
      <c r="A24" s="33">
        <v>8</v>
      </c>
      <c r="B24" s="33" t="s">
        <v>148</v>
      </c>
      <c r="C24" s="33" t="s">
        <v>142</v>
      </c>
      <c r="D24" s="34">
        <v>20202009288</v>
      </c>
      <c r="E24" s="33">
        <v>1</v>
      </c>
      <c r="F24" s="96"/>
      <c r="G24" s="102">
        <v>22</v>
      </c>
      <c r="H24" s="103">
        <f>Tabela5[[#This Row],[Količina ]]*Tabela5[[#This Row],[Cena na EM brez DDV]]</f>
        <v>0</v>
      </c>
      <c r="I24" s="96">
        <f>Tabela5[[#This Row],[DDV (%)]]*Tabela5[[#This Row],[Vrednost brez DDV]]/100</f>
        <v>0</v>
      </c>
    </row>
    <row r="25" spans="1:9" s="33" customFormat="1" ht="12.75" x14ac:dyDescent="0.2">
      <c r="A25" s="33">
        <v>9</v>
      </c>
      <c r="B25" s="33" t="s">
        <v>148</v>
      </c>
      <c r="C25" s="33" t="s">
        <v>142</v>
      </c>
      <c r="D25" s="34">
        <v>20202009201</v>
      </c>
      <c r="E25" s="33">
        <v>1</v>
      </c>
      <c r="F25" s="96"/>
      <c r="G25" s="102">
        <v>22</v>
      </c>
      <c r="H25" s="103">
        <f>Tabela5[[#This Row],[Količina ]]*Tabela5[[#This Row],[Cena na EM brez DDV]]</f>
        <v>0</v>
      </c>
      <c r="I25" s="96">
        <f>Tabela5[[#This Row],[DDV (%)]]*Tabela5[[#This Row],[Vrednost brez DDV]]/100</f>
        <v>0</v>
      </c>
    </row>
    <row r="26" spans="1:9" s="33" customFormat="1" ht="12.75" x14ac:dyDescent="0.2">
      <c r="A26" s="33">
        <v>10</v>
      </c>
      <c r="B26" s="33" t="s">
        <v>148</v>
      </c>
      <c r="C26" s="33" t="s">
        <v>142</v>
      </c>
      <c r="D26" s="34">
        <v>20202009249</v>
      </c>
      <c r="E26" s="33">
        <v>1</v>
      </c>
      <c r="F26" s="96"/>
      <c r="G26" s="102">
        <v>22</v>
      </c>
      <c r="H26" s="103">
        <f>Tabela5[[#This Row],[Količina ]]*Tabela5[[#This Row],[Cena na EM brez DDV]]</f>
        <v>0</v>
      </c>
      <c r="I26" s="96">
        <f>Tabela5[[#This Row],[DDV (%)]]*Tabela5[[#This Row],[Vrednost brez DDV]]/100</f>
        <v>0</v>
      </c>
    </row>
    <row r="27" spans="1:9" s="33" customFormat="1" ht="12.75" x14ac:dyDescent="0.2">
      <c r="A27" s="33">
        <v>11</v>
      </c>
      <c r="B27" s="33" t="s">
        <v>148</v>
      </c>
      <c r="C27" s="33" t="s">
        <v>142</v>
      </c>
      <c r="D27" s="34">
        <v>20202009247</v>
      </c>
      <c r="E27" s="33">
        <v>1</v>
      </c>
      <c r="F27" s="96"/>
      <c r="G27" s="102">
        <v>22</v>
      </c>
      <c r="H27" s="103">
        <f>Tabela5[[#This Row],[Količina ]]*Tabela5[[#This Row],[Cena na EM brez DDV]]</f>
        <v>0</v>
      </c>
      <c r="I27" s="96">
        <f>Tabela5[[#This Row],[DDV (%)]]*Tabela5[[#This Row],[Vrednost brez DDV]]/100</f>
        <v>0</v>
      </c>
    </row>
    <row r="28" spans="1:9" s="33" customFormat="1" ht="12.75" x14ac:dyDescent="0.2">
      <c r="A28" s="33">
        <v>12</v>
      </c>
      <c r="B28" s="33" t="s">
        <v>148</v>
      </c>
      <c r="C28" s="33" t="s">
        <v>142</v>
      </c>
      <c r="D28" s="34">
        <v>20202009267</v>
      </c>
      <c r="E28" s="33">
        <v>1</v>
      </c>
      <c r="F28" s="96"/>
      <c r="G28" s="102">
        <v>22</v>
      </c>
      <c r="H28" s="103">
        <f>Tabela5[[#This Row],[Količina ]]*Tabela5[[#This Row],[Cena na EM brez DDV]]</f>
        <v>0</v>
      </c>
      <c r="I28" s="96">
        <f>Tabela5[[#This Row],[DDV (%)]]*Tabela5[[#This Row],[Vrednost brez DDV]]/100</f>
        <v>0</v>
      </c>
    </row>
    <row r="29" spans="1:9" s="33" customFormat="1" ht="12.75" x14ac:dyDescent="0.2">
      <c r="A29" s="33">
        <v>13</v>
      </c>
      <c r="B29" s="33" t="s">
        <v>148</v>
      </c>
      <c r="C29" s="33" t="s">
        <v>142</v>
      </c>
      <c r="D29" s="34">
        <v>20202009170</v>
      </c>
      <c r="E29" s="33">
        <v>1</v>
      </c>
      <c r="F29" s="96"/>
      <c r="G29" s="102">
        <v>22</v>
      </c>
      <c r="H29" s="103">
        <f>Tabela5[[#This Row],[Količina ]]*Tabela5[[#This Row],[Cena na EM brez DDV]]</f>
        <v>0</v>
      </c>
      <c r="I29" s="96">
        <f>Tabela5[[#This Row],[DDV (%)]]*Tabela5[[#This Row],[Vrednost brez DDV]]/100</f>
        <v>0</v>
      </c>
    </row>
    <row r="30" spans="1:9" s="33" customFormat="1" ht="12.75" x14ac:dyDescent="0.2">
      <c r="A30" s="33">
        <v>14</v>
      </c>
      <c r="B30" s="33" t="s">
        <v>148</v>
      </c>
      <c r="C30" s="33" t="s">
        <v>142</v>
      </c>
      <c r="D30" s="34">
        <v>20202009204</v>
      </c>
      <c r="E30" s="33">
        <v>1</v>
      </c>
      <c r="F30" s="96"/>
      <c r="G30" s="102">
        <v>22</v>
      </c>
      <c r="H30" s="103">
        <f>Tabela5[[#This Row],[Količina ]]*Tabela5[[#This Row],[Cena na EM brez DDV]]</f>
        <v>0</v>
      </c>
      <c r="I30" s="96">
        <f>Tabela5[[#This Row],[DDV (%)]]*Tabela5[[#This Row],[Vrednost brez DDV]]/100</f>
        <v>0</v>
      </c>
    </row>
    <row r="31" spans="1:9" s="33" customFormat="1" ht="12.75" x14ac:dyDescent="0.2">
      <c r="A31" s="33">
        <v>15</v>
      </c>
      <c r="B31" s="33" t="s">
        <v>148</v>
      </c>
      <c r="C31" s="33" t="s">
        <v>142</v>
      </c>
      <c r="D31" s="34">
        <v>20202009253</v>
      </c>
      <c r="E31" s="33">
        <v>1</v>
      </c>
      <c r="F31" s="96"/>
      <c r="G31" s="102">
        <v>22</v>
      </c>
      <c r="H31" s="103">
        <f>Tabela5[[#This Row],[Količina ]]*Tabela5[[#This Row],[Cena na EM brez DDV]]</f>
        <v>0</v>
      </c>
      <c r="I31" s="96">
        <f>Tabela5[[#This Row],[DDV (%)]]*Tabela5[[#This Row],[Vrednost brez DDV]]/100</f>
        <v>0</v>
      </c>
    </row>
    <row r="32" spans="1:9" s="33" customFormat="1" ht="12.75" x14ac:dyDescent="0.2">
      <c r="A32" s="33">
        <v>16</v>
      </c>
      <c r="B32" s="33" t="s">
        <v>148</v>
      </c>
      <c r="C32" s="33" t="s">
        <v>142</v>
      </c>
      <c r="D32" s="34">
        <v>20202009887</v>
      </c>
      <c r="E32" s="33">
        <v>1</v>
      </c>
      <c r="F32" s="96"/>
      <c r="G32" s="102">
        <v>22</v>
      </c>
      <c r="H32" s="103">
        <f>Tabela5[[#This Row],[Količina ]]*Tabela5[[#This Row],[Cena na EM brez DDV]]</f>
        <v>0</v>
      </c>
      <c r="I32" s="96">
        <f>Tabela5[[#This Row],[DDV (%)]]*Tabela5[[#This Row],[Vrednost brez DDV]]/100</f>
        <v>0</v>
      </c>
    </row>
    <row r="33" spans="1:9" s="33" customFormat="1" ht="12.75" x14ac:dyDescent="0.2">
      <c r="A33" s="33">
        <v>17</v>
      </c>
      <c r="B33" s="33" t="s">
        <v>148</v>
      </c>
      <c r="C33" s="33" t="s">
        <v>142</v>
      </c>
      <c r="D33" s="34">
        <v>20202009906</v>
      </c>
      <c r="E33" s="33">
        <v>1</v>
      </c>
      <c r="F33" s="96"/>
      <c r="G33" s="102">
        <v>22</v>
      </c>
      <c r="H33" s="103">
        <f>Tabela5[[#This Row],[Količina ]]*Tabela5[[#This Row],[Cena na EM brez DDV]]</f>
        <v>0</v>
      </c>
      <c r="I33" s="96">
        <f>Tabela5[[#This Row],[DDV (%)]]*Tabela5[[#This Row],[Vrednost brez DDV]]/100</f>
        <v>0</v>
      </c>
    </row>
    <row r="34" spans="1:9" s="33" customFormat="1" ht="12.75" x14ac:dyDescent="0.2">
      <c r="A34" s="33">
        <v>18</v>
      </c>
      <c r="B34" s="33" t="s">
        <v>148</v>
      </c>
      <c r="C34" s="33" t="s">
        <v>142</v>
      </c>
      <c r="D34" s="34">
        <v>20202010007</v>
      </c>
      <c r="E34" s="33">
        <v>1</v>
      </c>
      <c r="F34" s="96"/>
      <c r="G34" s="102">
        <v>22</v>
      </c>
      <c r="H34" s="103">
        <f>Tabela5[[#This Row],[Količina ]]*Tabela5[[#This Row],[Cena na EM brez DDV]]</f>
        <v>0</v>
      </c>
      <c r="I34" s="96">
        <f>Tabela5[[#This Row],[DDV (%)]]*Tabela5[[#This Row],[Vrednost brez DDV]]/100</f>
        <v>0</v>
      </c>
    </row>
    <row r="35" spans="1:9" s="33" customFormat="1" ht="12.75" x14ac:dyDescent="0.2">
      <c r="A35" s="33">
        <v>19</v>
      </c>
      <c r="B35" s="33" t="s">
        <v>148</v>
      </c>
      <c r="C35" s="33" t="s">
        <v>142</v>
      </c>
      <c r="D35" s="34">
        <v>202020099015</v>
      </c>
      <c r="E35" s="33">
        <v>1</v>
      </c>
      <c r="F35" s="96"/>
      <c r="G35" s="102">
        <v>22</v>
      </c>
      <c r="H35" s="103">
        <f>Tabela5[[#This Row],[Količina ]]*Tabela5[[#This Row],[Cena na EM brez DDV]]</f>
        <v>0</v>
      </c>
      <c r="I35" s="96">
        <f>Tabela5[[#This Row],[DDV (%)]]*Tabela5[[#This Row],[Vrednost brez DDV]]/100</f>
        <v>0</v>
      </c>
    </row>
    <row r="36" spans="1:9" s="33" customFormat="1" ht="12.75" x14ac:dyDescent="0.2">
      <c r="A36" s="33">
        <v>20</v>
      </c>
      <c r="B36" s="33" t="s">
        <v>148</v>
      </c>
      <c r="C36" s="33" t="s">
        <v>142</v>
      </c>
      <c r="D36" s="34">
        <v>20202010016</v>
      </c>
      <c r="E36" s="33">
        <v>1</v>
      </c>
      <c r="F36" s="96"/>
      <c r="G36" s="102">
        <v>22</v>
      </c>
      <c r="H36" s="103">
        <f>Tabela5[[#This Row],[Količina ]]*Tabela5[[#This Row],[Cena na EM brez DDV]]</f>
        <v>0</v>
      </c>
      <c r="I36" s="96">
        <f>Tabela5[[#This Row],[DDV (%)]]*Tabela5[[#This Row],[Vrednost brez DDV]]/100</f>
        <v>0</v>
      </c>
    </row>
    <row r="37" spans="1:9" s="33" customFormat="1" ht="12.75" x14ac:dyDescent="0.2">
      <c r="A37" s="33">
        <v>21</v>
      </c>
      <c r="B37" s="33" t="s">
        <v>148</v>
      </c>
      <c r="C37" s="33" t="s">
        <v>142</v>
      </c>
      <c r="D37" s="34">
        <v>20202010020</v>
      </c>
      <c r="E37" s="33">
        <v>1</v>
      </c>
      <c r="F37" s="96"/>
      <c r="G37" s="102">
        <v>22</v>
      </c>
      <c r="H37" s="103">
        <f>Tabela5[[#This Row],[Količina ]]*Tabela5[[#This Row],[Cena na EM brez DDV]]</f>
        <v>0</v>
      </c>
      <c r="I37" s="96">
        <f>Tabela5[[#This Row],[DDV (%)]]*Tabela5[[#This Row],[Vrednost brez DDV]]/100</f>
        <v>0</v>
      </c>
    </row>
    <row r="38" spans="1:9" s="33" customFormat="1" ht="12.75" x14ac:dyDescent="0.2">
      <c r="A38" s="33">
        <v>22</v>
      </c>
      <c r="B38" s="33" t="s">
        <v>148</v>
      </c>
      <c r="C38" s="33" t="s">
        <v>142</v>
      </c>
      <c r="D38" s="34">
        <v>20202010023</v>
      </c>
      <c r="E38" s="33">
        <v>1</v>
      </c>
      <c r="F38" s="96"/>
      <c r="G38" s="102">
        <v>22</v>
      </c>
      <c r="H38" s="103">
        <f>Tabela5[[#This Row],[Količina ]]*Tabela5[[#This Row],[Cena na EM brez DDV]]</f>
        <v>0</v>
      </c>
      <c r="I38" s="96">
        <f>Tabela5[[#This Row],[DDV (%)]]*Tabela5[[#This Row],[Vrednost brez DDV]]/100</f>
        <v>0</v>
      </c>
    </row>
    <row r="39" spans="1:9" s="33" customFormat="1" ht="12.75" x14ac:dyDescent="0.2">
      <c r="A39" s="33">
        <v>23</v>
      </c>
      <c r="B39" s="33" t="s">
        <v>148</v>
      </c>
      <c r="C39" s="33" t="s">
        <v>142</v>
      </c>
      <c r="D39" s="34">
        <v>20202010029</v>
      </c>
      <c r="E39" s="33">
        <v>1</v>
      </c>
      <c r="F39" s="96"/>
      <c r="G39" s="102">
        <v>22</v>
      </c>
      <c r="H39" s="103">
        <f>Tabela5[[#This Row],[Količina ]]*Tabela5[[#This Row],[Cena na EM brez DDV]]</f>
        <v>0</v>
      </c>
      <c r="I39" s="96">
        <f>Tabela5[[#This Row],[DDV (%)]]*Tabela5[[#This Row],[Vrednost brez DDV]]/100</f>
        <v>0</v>
      </c>
    </row>
    <row r="40" spans="1:9" s="33" customFormat="1" ht="12.75" x14ac:dyDescent="0.2">
      <c r="A40" s="33">
        <v>24</v>
      </c>
      <c r="B40" s="33" t="s">
        <v>148</v>
      </c>
      <c r="C40" s="33" t="s">
        <v>142</v>
      </c>
      <c r="D40" s="34">
        <v>20202010036</v>
      </c>
      <c r="E40" s="33">
        <v>1</v>
      </c>
      <c r="F40" s="96"/>
      <c r="G40" s="102">
        <v>22</v>
      </c>
      <c r="H40" s="103">
        <f>Tabela5[[#This Row],[Količina ]]*Tabela5[[#This Row],[Cena na EM brez DDV]]</f>
        <v>0</v>
      </c>
      <c r="I40" s="96">
        <f>Tabela5[[#This Row],[DDV (%)]]*Tabela5[[#This Row],[Vrednost brez DDV]]/100</f>
        <v>0</v>
      </c>
    </row>
    <row r="41" spans="1:9" s="33" customFormat="1" ht="12.75" x14ac:dyDescent="0.2">
      <c r="A41" s="33">
        <v>25</v>
      </c>
      <c r="B41" s="33" t="s">
        <v>148</v>
      </c>
      <c r="C41" s="33" t="s">
        <v>142</v>
      </c>
      <c r="D41" s="34">
        <v>20202010039</v>
      </c>
      <c r="E41" s="33">
        <v>1</v>
      </c>
      <c r="F41" s="96"/>
      <c r="G41" s="102">
        <v>22</v>
      </c>
      <c r="H41" s="103">
        <f>Tabela5[[#This Row],[Količina ]]*Tabela5[[#This Row],[Cena na EM brez DDV]]</f>
        <v>0</v>
      </c>
      <c r="I41" s="96">
        <f>Tabela5[[#This Row],[DDV (%)]]*Tabela5[[#This Row],[Vrednost brez DDV]]/100</f>
        <v>0</v>
      </c>
    </row>
    <row r="42" spans="1:9" s="33" customFormat="1" ht="12.75" x14ac:dyDescent="0.2">
      <c r="A42" s="33">
        <v>26</v>
      </c>
      <c r="B42" s="33" t="s">
        <v>148</v>
      </c>
      <c r="C42" s="33" t="s">
        <v>142</v>
      </c>
      <c r="D42" s="34">
        <v>20202010040</v>
      </c>
      <c r="E42" s="33">
        <v>1</v>
      </c>
      <c r="F42" s="96"/>
      <c r="G42" s="102">
        <v>22</v>
      </c>
      <c r="H42" s="103">
        <f>Tabela5[[#This Row],[Količina ]]*Tabela5[[#This Row],[Cena na EM brez DDV]]</f>
        <v>0</v>
      </c>
      <c r="I42" s="96">
        <f>Tabela5[[#This Row],[DDV (%)]]*Tabela5[[#This Row],[Vrednost brez DDV]]/100</f>
        <v>0</v>
      </c>
    </row>
    <row r="43" spans="1:9" s="33" customFormat="1" ht="12.75" x14ac:dyDescent="0.2">
      <c r="A43" s="33">
        <v>27</v>
      </c>
      <c r="B43" s="33" t="s">
        <v>148</v>
      </c>
      <c r="C43" s="33" t="s">
        <v>142</v>
      </c>
      <c r="D43" s="34">
        <v>20202010042</v>
      </c>
      <c r="E43" s="33">
        <v>1</v>
      </c>
      <c r="F43" s="96"/>
      <c r="G43" s="102">
        <v>22</v>
      </c>
      <c r="H43" s="103">
        <f>Tabela5[[#This Row],[Količina ]]*Tabela5[[#This Row],[Cena na EM brez DDV]]</f>
        <v>0</v>
      </c>
      <c r="I43" s="96">
        <f>Tabela5[[#This Row],[DDV (%)]]*Tabela5[[#This Row],[Vrednost brez DDV]]/100</f>
        <v>0</v>
      </c>
    </row>
    <row r="44" spans="1:9" s="33" customFormat="1" ht="12.75" x14ac:dyDescent="0.2">
      <c r="A44" s="33">
        <v>28</v>
      </c>
      <c r="B44" s="33" t="s">
        <v>148</v>
      </c>
      <c r="C44" s="33" t="s">
        <v>142</v>
      </c>
      <c r="D44" s="34">
        <v>20202010043</v>
      </c>
      <c r="E44" s="33">
        <v>1</v>
      </c>
      <c r="F44" s="96"/>
      <c r="G44" s="102">
        <v>22</v>
      </c>
      <c r="H44" s="103">
        <f>Tabela5[[#This Row],[Količina ]]*Tabela5[[#This Row],[Cena na EM brez DDV]]</f>
        <v>0</v>
      </c>
      <c r="I44" s="96">
        <f>Tabela5[[#This Row],[DDV (%)]]*Tabela5[[#This Row],[Vrednost brez DDV]]/100</f>
        <v>0</v>
      </c>
    </row>
    <row r="45" spans="1:9" s="33" customFormat="1" ht="12.75" x14ac:dyDescent="0.2">
      <c r="A45" s="33">
        <v>29</v>
      </c>
      <c r="B45" s="33" t="s">
        <v>148</v>
      </c>
      <c r="C45" s="33" t="s">
        <v>142</v>
      </c>
      <c r="D45" s="34">
        <v>20202010062</v>
      </c>
      <c r="E45" s="33">
        <v>1</v>
      </c>
      <c r="F45" s="96"/>
      <c r="G45" s="102">
        <v>22</v>
      </c>
      <c r="H45" s="103">
        <f>Tabela5[[#This Row],[Količina ]]*Tabela5[[#This Row],[Cena na EM brez DDV]]</f>
        <v>0</v>
      </c>
      <c r="I45" s="96">
        <f>Tabela5[[#This Row],[DDV (%)]]*Tabela5[[#This Row],[Vrednost brez DDV]]/100</f>
        <v>0</v>
      </c>
    </row>
    <row r="46" spans="1:9" s="33" customFormat="1" ht="12.75" x14ac:dyDescent="0.2">
      <c r="A46" s="33">
        <v>30</v>
      </c>
      <c r="B46" s="33" t="s">
        <v>148</v>
      </c>
      <c r="C46" s="33" t="s">
        <v>142</v>
      </c>
      <c r="D46" s="34">
        <v>20202010063</v>
      </c>
      <c r="E46" s="33">
        <v>1</v>
      </c>
      <c r="F46" s="96"/>
      <c r="G46" s="102">
        <v>22</v>
      </c>
      <c r="H46" s="103">
        <f>Tabela5[[#This Row],[Količina ]]*Tabela5[[#This Row],[Cena na EM brez DDV]]</f>
        <v>0</v>
      </c>
      <c r="I46" s="96">
        <f>Tabela5[[#This Row],[DDV (%)]]*Tabela5[[#This Row],[Vrednost brez DDV]]/100</f>
        <v>0</v>
      </c>
    </row>
    <row r="47" spans="1:9" s="33" customFormat="1" ht="12.75" x14ac:dyDescent="0.2">
      <c r="A47" s="33">
        <v>31</v>
      </c>
      <c r="B47" s="33" t="s">
        <v>148</v>
      </c>
      <c r="C47" s="33" t="s">
        <v>142</v>
      </c>
      <c r="D47" s="34">
        <v>20202010065</v>
      </c>
      <c r="E47" s="33">
        <v>1</v>
      </c>
      <c r="F47" s="96"/>
      <c r="G47" s="102">
        <v>22</v>
      </c>
      <c r="H47" s="103">
        <f>Tabela5[[#This Row],[Količina ]]*Tabela5[[#This Row],[Cena na EM brez DDV]]</f>
        <v>0</v>
      </c>
      <c r="I47" s="96">
        <f>Tabela5[[#This Row],[DDV (%)]]*Tabela5[[#This Row],[Vrednost brez DDV]]/100</f>
        <v>0</v>
      </c>
    </row>
    <row r="48" spans="1:9" s="33" customFormat="1" ht="12.75" x14ac:dyDescent="0.2">
      <c r="A48" s="33">
        <v>32</v>
      </c>
      <c r="B48" s="33" t="s">
        <v>148</v>
      </c>
      <c r="C48" s="33" t="s">
        <v>142</v>
      </c>
      <c r="D48" s="34">
        <v>20202010073</v>
      </c>
      <c r="E48" s="33">
        <v>1</v>
      </c>
      <c r="F48" s="96"/>
      <c r="G48" s="102">
        <v>22</v>
      </c>
      <c r="H48" s="103">
        <f>Tabela5[[#This Row],[Količina ]]*Tabela5[[#This Row],[Cena na EM brez DDV]]</f>
        <v>0</v>
      </c>
      <c r="I48" s="96">
        <f>Tabela5[[#This Row],[DDV (%)]]*Tabela5[[#This Row],[Vrednost brez DDV]]/100</f>
        <v>0</v>
      </c>
    </row>
    <row r="49" spans="1:9" s="33" customFormat="1" ht="12.75" x14ac:dyDescent="0.2">
      <c r="A49" s="33">
        <v>33</v>
      </c>
      <c r="B49" s="33" t="s">
        <v>148</v>
      </c>
      <c r="C49" s="33" t="s">
        <v>142</v>
      </c>
      <c r="D49" s="34">
        <v>20202010076</v>
      </c>
      <c r="E49" s="33">
        <v>1</v>
      </c>
      <c r="F49" s="96"/>
      <c r="G49" s="102">
        <v>22</v>
      </c>
      <c r="H49" s="103">
        <f>Tabela5[[#This Row],[Količina ]]*Tabela5[[#This Row],[Cena na EM brez DDV]]</f>
        <v>0</v>
      </c>
      <c r="I49" s="96">
        <f>Tabela5[[#This Row],[DDV (%)]]*Tabela5[[#This Row],[Vrednost brez DDV]]/100</f>
        <v>0</v>
      </c>
    </row>
    <row r="50" spans="1:9" s="33" customFormat="1" ht="12.75" x14ac:dyDescent="0.2">
      <c r="A50" s="33">
        <v>34</v>
      </c>
      <c r="B50" s="33" t="s">
        <v>148</v>
      </c>
      <c r="C50" s="33" t="s">
        <v>142</v>
      </c>
      <c r="D50" s="34">
        <v>20202010077</v>
      </c>
      <c r="E50" s="33">
        <v>1</v>
      </c>
      <c r="F50" s="96"/>
      <c r="G50" s="102">
        <v>22</v>
      </c>
      <c r="H50" s="103">
        <f>Tabela5[[#This Row],[Količina ]]*Tabela5[[#This Row],[Cena na EM brez DDV]]</f>
        <v>0</v>
      </c>
      <c r="I50" s="96">
        <f>Tabela5[[#This Row],[DDV (%)]]*Tabela5[[#This Row],[Vrednost brez DDV]]/100</f>
        <v>0</v>
      </c>
    </row>
    <row r="51" spans="1:9" s="33" customFormat="1" ht="12.75" x14ac:dyDescent="0.2">
      <c r="A51" s="33">
        <v>35</v>
      </c>
      <c r="B51" s="33" t="s">
        <v>148</v>
      </c>
      <c r="C51" s="33" t="s">
        <v>142</v>
      </c>
      <c r="D51" s="34">
        <v>20202010081</v>
      </c>
      <c r="E51" s="33">
        <v>1</v>
      </c>
      <c r="F51" s="96"/>
      <c r="G51" s="102">
        <v>22</v>
      </c>
      <c r="H51" s="103">
        <f>Tabela5[[#This Row],[Količina ]]*Tabela5[[#This Row],[Cena na EM brez DDV]]</f>
        <v>0</v>
      </c>
      <c r="I51" s="96">
        <f>Tabela5[[#This Row],[DDV (%)]]*Tabela5[[#This Row],[Vrednost brez DDV]]/100</f>
        <v>0</v>
      </c>
    </row>
    <row r="52" spans="1:9" s="33" customFormat="1" ht="12.75" x14ac:dyDescent="0.2">
      <c r="A52" s="33">
        <v>36</v>
      </c>
      <c r="B52" s="33" t="s">
        <v>148</v>
      </c>
      <c r="C52" s="33" t="s">
        <v>143</v>
      </c>
      <c r="D52" s="34" t="s">
        <v>144</v>
      </c>
      <c r="E52" s="33">
        <v>1</v>
      </c>
      <c r="F52" s="96"/>
      <c r="G52" s="102">
        <v>22</v>
      </c>
      <c r="H52" s="103">
        <f>Tabela5[[#This Row],[Količina ]]*Tabela5[[#This Row],[Cena na EM brez DDV]]</f>
        <v>0</v>
      </c>
      <c r="I52" s="96">
        <f>Tabela5[[#This Row],[DDV (%)]]*Tabela5[[#This Row],[Vrednost brez DDV]]/100</f>
        <v>0</v>
      </c>
    </row>
    <row r="53" spans="1:9" s="33" customFormat="1" ht="12.75" x14ac:dyDescent="0.2">
      <c r="A53" s="33">
        <v>37</v>
      </c>
      <c r="B53" s="33" t="s">
        <v>148</v>
      </c>
      <c r="C53" s="33" t="s">
        <v>143</v>
      </c>
      <c r="D53" s="34" t="s">
        <v>145</v>
      </c>
      <c r="E53" s="33">
        <v>1</v>
      </c>
      <c r="F53" s="96"/>
      <c r="G53" s="102">
        <v>22</v>
      </c>
      <c r="H53" s="103">
        <f>Tabela5[[#This Row],[Količina ]]*Tabela5[[#This Row],[Cena na EM brez DDV]]</f>
        <v>0</v>
      </c>
      <c r="I53" s="96">
        <f>Tabela5[[#This Row],[DDV (%)]]*Tabela5[[#This Row],[Vrednost brez DDV]]/100</f>
        <v>0</v>
      </c>
    </row>
    <row r="54" spans="1:9" s="33" customFormat="1" ht="12.75" x14ac:dyDescent="0.2">
      <c r="A54" s="33">
        <v>38</v>
      </c>
      <c r="B54" s="33" t="s">
        <v>148</v>
      </c>
      <c r="C54" s="33" t="s">
        <v>146</v>
      </c>
      <c r="D54" s="34">
        <v>20202010563</v>
      </c>
      <c r="E54" s="33">
        <v>1</v>
      </c>
      <c r="F54" s="96"/>
      <c r="G54" s="102">
        <v>22</v>
      </c>
      <c r="H54" s="103">
        <f>Tabela5[[#This Row],[Količina ]]*Tabela5[[#This Row],[Cena na EM brez DDV]]</f>
        <v>0</v>
      </c>
      <c r="I54" s="96">
        <f>Tabela5[[#This Row],[DDV (%)]]*Tabela5[[#This Row],[Vrednost brez DDV]]/100</f>
        <v>0</v>
      </c>
    </row>
    <row r="55" spans="1:9" s="33" customFormat="1" ht="12.75" x14ac:dyDescent="0.2">
      <c r="A55" s="33">
        <v>39</v>
      </c>
      <c r="B55" s="33" t="s">
        <v>148</v>
      </c>
      <c r="C55" s="33" t="s">
        <v>146</v>
      </c>
      <c r="D55" s="34">
        <v>20202010414</v>
      </c>
      <c r="E55" s="33">
        <v>1</v>
      </c>
      <c r="F55" s="96"/>
      <c r="G55" s="102">
        <v>22</v>
      </c>
      <c r="H55" s="103">
        <f>Tabela5[[#This Row],[Količina ]]*Tabela5[[#This Row],[Cena na EM brez DDV]]</f>
        <v>0</v>
      </c>
      <c r="I55" s="96">
        <f>Tabela5[[#This Row],[DDV (%)]]*Tabela5[[#This Row],[Vrednost brez DDV]]/100</f>
        <v>0</v>
      </c>
    </row>
    <row r="56" spans="1:9" s="33" customFormat="1" ht="12.75" x14ac:dyDescent="0.2">
      <c r="A56" s="33">
        <v>40</v>
      </c>
      <c r="B56" s="33" t="s">
        <v>148</v>
      </c>
      <c r="C56" s="33" t="s">
        <v>147</v>
      </c>
      <c r="D56" s="34">
        <v>20202010574</v>
      </c>
      <c r="E56" s="33">
        <v>1</v>
      </c>
      <c r="F56" s="96"/>
      <c r="G56" s="102">
        <v>22</v>
      </c>
      <c r="H56" s="103">
        <f>Tabela5[[#This Row],[Količina ]]*Tabela5[[#This Row],[Cena na EM brez DDV]]</f>
        <v>0</v>
      </c>
      <c r="I56" s="96">
        <f>Tabela5[[#This Row],[DDV (%)]]*Tabela5[[#This Row],[Vrednost brez DDV]]/100</f>
        <v>0</v>
      </c>
    </row>
    <row r="57" spans="1:9" s="33" customFormat="1" ht="12.75" x14ac:dyDescent="0.2">
      <c r="A57" s="33">
        <v>41</v>
      </c>
      <c r="B57" s="33" t="s">
        <v>148</v>
      </c>
      <c r="C57" s="33" t="s">
        <v>147</v>
      </c>
      <c r="D57" s="34">
        <v>20202010577</v>
      </c>
      <c r="E57" s="33">
        <v>1</v>
      </c>
      <c r="F57" s="96"/>
      <c r="G57" s="102">
        <v>22</v>
      </c>
      <c r="H57" s="103">
        <f>Tabela5[[#This Row],[Količina ]]*Tabela5[[#This Row],[Cena na EM brez DDV]]</f>
        <v>0</v>
      </c>
      <c r="I57" s="96">
        <f>Tabela5[[#This Row],[DDV (%)]]*Tabela5[[#This Row],[Vrednost brez DDV]]/100</f>
        <v>0</v>
      </c>
    </row>
    <row r="58" spans="1:9" s="33" customFormat="1" ht="12.75" x14ac:dyDescent="0.2">
      <c r="A58" s="33">
        <v>42</v>
      </c>
      <c r="B58" s="33" t="s">
        <v>148</v>
      </c>
      <c r="C58" s="33" t="s">
        <v>147</v>
      </c>
      <c r="D58" s="34">
        <v>20202010633</v>
      </c>
      <c r="E58" s="33">
        <v>1</v>
      </c>
      <c r="F58" s="96"/>
      <c r="G58" s="102">
        <v>22</v>
      </c>
      <c r="H58" s="103">
        <f>Tabela5[[#This Row],[Količina ]]*Tabela5[[#This Row],[Cena na EM brez DDV]]</f>
        <v>0</v>
      </c>
      <c r="I58" s="96">
        <f>Tabela5[[#This Row],[DDV (%)]]*Tabela5[[#This Row],[Vrednost brez DDV]]/100</f>
        <v>0</v>
      </c>
    </row>
    <row r="59" spans="1:9" s="33" customFormat="1" ht="12.75" x14ac:dyDescent="0.2">
      <c r="A59" s="33">
        <v>43</v>
      </c>
      <c r="B59" s="33" t="s">
        <v>148</v>
      </c>
      <c r="C59" s="33" t="s">
        <v>147</v>
      </c>
      <c r="D59" s="34">
        <v>20202010618</v>
      </c>
      <c r="E59" s="33">
        <v>1</v>
      </c>
      <c r="F59" s="96"/>
      <c r="G59" s="102">
        <v>22</v>
      </c>
      <c r="H59" s="103">
        <f>Tabela5[[#This Row],[Količina ]]*Tabela5[[#This Row],[Cena na EM brez DDV]]</f>
        <v>0</v>
      </c>
      <c r="I59" s="96">
        <f>Tabela5[[#This Row],[DDV (%)]]*Tabela5[[#This Row],[Vrednost brez DDV]]/100</f>
        <v>0</v>
      </c>
    </row>
    <row r="60" spans="1:9" s="33" customFormat="1" ht="12.75" x14ac:dyDescent="0.2">
      <c r="A60" s="33">
        <v>44</v>
      </c>
      <c r="B60" s="33" t="s">
        <v>148</v>
      </c>
      <c r="C60" s="33" t="s">
        <v>147</v>
      </c>
      <c r="D60" s="34">
        <v>20202010588</v>
      </c>
      <c r="E60" s="33">
        <v>1</v>
      </c>
      <c r="F60" s="96"/>
      <c r="G60" s="102">
        <v>22</v>
      </c>
      <c r="H60" s="103">
        <f>Tabela5[[#This Row],[Količina ]]*Tabela5[[#This Row],[Cena na EM brez DDV]]</f>
        <v>0</v>
      </c>
      <c r="I60" s="96">
        <f>Tabela5[[#This Row],[DDV (%)]]*Tabela5[[#This Row],[Vrednost brez DDV]]/100</f>
        <v>0</v>
      </c>
    </row>
    <row r="61" spans="1:9" s="33" customFormat="1" ht="12.75" x14ac:dyDescent="0.2">
      <c r="F61" s="96"/>
      <c r="G61" s="97"/>
      <c r="H61" s="96"/>
    </row>
    <row r="62" spans="1:9" s="33" customFormat="1" ht="12.75" x14ac:dyDescent="0.2">
      <c r="F62" s="96"/>
      <c r="G62" s="97"/>
      <c r="H62" s="96"/>
    </row>
    <row r="63" spans="1:9" s="33" customFormat="1" ht="12.75" x14ac:dyDescent="0.2">
      <c r="F63" s="96"/>
      <c r="G63" s="97"/>
      <c r="H63" s="96"/>
    </row>
    <row r="64" spans="1:9" s="33" customFormat="1" ht="12.75" x14ac:dyDescent="0.2">
      <c r="E64" s="36" t="s">
        <v>64</v>
      </c>
      <c r="F64" s="36"/>
      <c r="G64" s="36"/>
      <c r="H64" s="104">
        <f>SUM(H17:H60)</f>
        <v>0</v>
      </c>
    </row>
    <row r="65" spans="2:11" s="33" customFormat="1" ht="12.75" x14ac:dyDescent="0.2">
      <c r="E65" s="36" t="s">
        <v>65</v>
      </c>
      <c r="F65" s="36"/>
      <c r="G65" s="36"/>
      <c r="H65" s="104">
        <f>SUM(I17:I60)</f>
        <v>0</v>
      </c>
    </row>
    <row r="66" spans="2:11" s="33" customFormat="1" ht="13.5" thickBot="1" x14ac:dyDescent="0.25">
      <c r="E66" s="36" t="s">
        <v>80</v>
      </c>
      <c r="F66" s="36"/>
      <c r="G66" s="36"/>
      <c r="H66" s="105">
        <f>H64+H65</f>
        <v>0</v>
      </c>
    </row>
    <row r="67" spans="2:11" ht="15.75" thickTop="1" x14ac:dyDescent="0.25"/>
    <row r="69" spans="2:11" s="33" customFormat="1" ht="12.75" x14ac:dyDescent="0.2">
      <c r="B69" s="74" t="s">
        <v>154</v>
      </c>
      <c r="C69" s="74"/>
      <c r="D69" s="74"/>
      <c r="E69" s="74"/>
      <c r="F69" s="74"/>
      <c r="G69" s="74"/>
      <c r="H69" s="74"/>
      <c r="I69" s="74"/>
      <c r="J69" s="74"/>
      <c r="K69" s="74"/>
    </row>
    <row r="70" spans="2:11" s="33" customFormat="1" ht="25.5" customHeight="1" x14ac:dyDescent="0.2">
      <c r="B70" s="75" t="s">
        <v>155</v>
      </c>
      <c r="C70" s="75"/>
      <c r="D70" s="75"/>
      <c r="E70" s="75"/>
      <c r="F70" s="75"/>
      <c r="G70" s="75"/>
      <c r="H70" s="75"/>
      <c r="I70" s="75"/>
      <c r="J70" s="75"/>
      <c r="K70" s="75"/>
    </row>
    <row r="72" spans="2:11" s="33" customFormat="1" ht="12.75" x14ac:dyDescent="0.2">
      <c r="F72" s="96" t="s">
        <v>67</v>
      </c>
      <c r="G72" s="97"/>
      <c r="H72" s="96"/>
    </row>
    <row r="74" spans="2:11" x14ac:dyDescent="0.25">
      <c r="F74" s="94"/>
      <c r="G74" s="95"/>
    </row>
  </sheetData>
  <mergeCells count="9">
    <mergeCell ref="B69:K69"/>
    <mergeCell ref="B70:K70"/>
    <mergeCell ref="A13:H13"/>
    <mergeCell ref="A4:E4"/>
    <mergeCell ref="A5:E5"/>
    <mergeCell ref="A6:E6"/>
    <mergeCell ref="D8:E8"/>
    <mergeCell ref="C9:D9"/>
    <mergeCell ref="A12:H12"/>
  </mergeCells>
  <pageMargins left="0.7" right="0.7" top="0.75" bottom="0.75" header="0.3" footer="0.3"/>
  <pageSetup paperSize="9" scale="75" fitToHeight="0" orientation="landscape" r:id="rId1"/>
  <headerFooter>
    <oddHeader>&amp;ROBR-7</oddHeader>
    <oddFooter>&amp;L&amp;"-,Ležeče"UKC Maribor&amp;C&amp;P&amp;R&amp;"-,Ležeče"Vzdrževanje medicinske opreme Wilamed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D8249-EBF9-4A8A-BA24-14259FEB746D}">
  <sheetPr>
    <pageSetUpPr fitToPage="1"/>
  </sheetPr>
  <dimension ref="A1:K21"/>
  <sheetViews>
    <sheetView zoomScaleNormal="100" workbookViewId="0">
      <selection activeCell="J25" sqref="J25"/>
    </sheetView>
  </sheetViews>
  <sheetFormatPr defaultRowHeight="15" x14ac:dyDescent="0.25"/>
  <sheetData>
    <row r="1" spans="1:11" s="48" customFormat="1" ht="12.75" x14ac:dyDescent="0.2">
      <c r="B1" s="49"/>
      <c r="H1" s="50"/>
    </row>
    <row r="2" spans="1:11" s="48" customFormat="1" ht="12.75" x14ac:dyDescent="0.2">
      <c r="B2" s="49"/>
      <c r="H2" s="50"/>
    </row>
    <row r="3" spans="1:11" s="33" customFormat="1" ht="12.75" x14ac:dyDescent="0.2">
      <c r="A3" s="34" t="s">
        <v>7</v>
      </c>
      <c r="B3" s="34"/>
      <c r="C3" s="34"/>
      <c r="D3" s="34"/>
      <c r="H3" s="35"/>
    </row>
    <row r="4" spans="1:11" s="33" customFormat="1" ht="12.75" x14ac:dyDescent="0.2">
      <c r="A4" s="51"/>
      <c r="B4" s="47"/>
      <c r="C4" s="51"/>
      <c r="D4" s="36"/>
      <c r="E4" s="36"/>
      <c r="H4" s="35"/>
    </row>
    <row r="5" spans="1:11" s="33" customFormat="1" ht="12.75" x14ac:dyDescent="0.2">
      <c r="A5" s="51"/>
      <c r="B5" s="47"/>
      <c r="C5" s="51"/>
      <c r="D5" s="37"/>
      <c r="E5" s="37"/>
      <c r="H5" s="35"/>
    </row>
    <row r="6" spans="1:11" s="33" customFormat="1" ht="12.75" x14ac:dyDescent="0.2">
      <c r="A6" s="51"/>
      <c r="B6" s="47"/>
      <c r="C6" s="51"/>
      <c r="D6" s="36"/>
      <c r="E6" s="36"/>
      <c r="H6" s="35"/>
    </row>
    <row r="7" spans="1:11" s="33" customFormat="1" ht="12.75" x14ac:dyDescent="0.2">
      <c r="B7" s="34"/>
      <c r="H7" s="35"/>
    </row>
    <row r="8" spans="1:11" s="33" customFormat="1" ht="12.75" x14ac:dyDescent="0.2">
      <c r="A8" s="34" t="s">
        <v>8</v>
      </c>
      <c r="B8" s="34"/>
      <c r="C8" s="51"/>
      <c r="D8" s="51"/>
      <c r="E8" s="36"/>
      <c r="H8" s="35"/>
    </row>
    <row r="9" spans="1:11" s="33" customFormat="1" ht="12.75" x14ac:dyDescent="0.2">
      <c r="A9" s="34" t="s">
        <v>9</v>
      </c>
      <c r="B9" s="47"/>
      <c r="C9" s="51"/>
      <c r="D9" s="38"/>
      <c r="H9" s="35"/>
    </row>
    <row r="10" spans="1:11" s="48" customFormat="1" ht="12.75" x14ac:dyDescent="0.2">
      <c r="B10" s="49"/>
      <c r="H10" s="50"/>
    </row>
    <row r="11" spans="1:11" s="48" customFormat="1" ht="12.75" x14ac:dyDescent="0.2">
      <c r="B11" s="49"/>
      <c r="H11" s="50"/>
    </row>
    <row r="12" spans="1:11" s="48" customFormat="1" ht="12.75" x14ac:dyDescent="0.2">
      <c r="B12" s="49"/>
      <c r="H12" s="50"/>
    </row>
    <row r="13" spans="1:11" s="48" customFormat="1" ht="18" x14ac:dyDescent="0.2">
      <c r="A13" s="72" t="s">
        <v>149</v>
      </c>
      <c r="B13" s="72"/>
      <c r="C13" s="72"/>
      <c r="D13" s="72"/>
      <c r="E13" s="72"/>
      <c r="F13" s="72"/>
      <c r="G13" s="72"/>
      <c r="H13" s="72"/>
      <c r="I13" s="72"/>
      <c r="J13" s="72"/>
      <c r="K13" s="52"/>
    </row>
    <row r="14" spans="1:11" s="48" customFormat="1" ht="36.75" customHeight="1" x14ac:dyDescent="0.2">
      <c r="A14" s="73" t="s">
        <v>150</v>
      </c>
      <c r="B14" s="73"/>
      <c r="C14" s="73"/>
      <c r="D14" s="73"/>
      <c r="E14" s="73"/>
      <c r="F14" s="73"/>
      <c r="G14" s="73"/>
      <c r="H14" s="73"/>
      <c r="I14" s="73"/>
      <c r="J14" s="73"/>
      <c r="K14" s="53"/>
    </row>
    <row r="15" spans="1:11" s="48" customFormat="1" ht="18" x14ac:dyDescent="0.2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3"/>
    </row>
    <row r="17" spans="1:10" s="33" customFormat="1" ht="30" customHeight="1" x14ac:dyDescent="0.2">
      <c r="A17" s="106" t="s">
        <v>0</v>
      </c>
      <c r="B17" s="107" t="s">
        <v>72</v>
      </c>
      <c r="C17" s="107"/>
      <c r="D17" s="107"/>
      <c r="E17" s="107"/>
      <c r="F17" s="107"/>
      <c r="G17" s="107"/>
      <c r="H17" s="107"/>
      <c r="I17" s="108" t="s">
        <v>73</v>
      </c>
      <c r="J17" s="108"/>
    </row>
    <row r="18" spans="1:10" s="33" customFormat="1" ht="21" customHeight="1" x14ac:dyDescent="0.2">
      <c r="A18" s="109" t="s">
        <v>10</v>
      </c>
      <c r="B18" s="110" t="s">
        <v>151</v>
      </c>
      <c r="C18" s="111"/>
      <c r="D18" s="111"/>
      <c r="E18" s="111"/>
      <c r="F18" s="111"/>
      <c r="G18" s="111"/>
      <c r="H18" s="112"/>
      <c r="I18" s="113">
        <f>'Sklop 6 - podsklop 1'!L72</f>
        <v>0</v>
      </c>
      <c r="J18" s="114"/>
    </row>
    <row r="19" spans="1:10" s="33" customFormat="1" ht="21" customHeight="1" x14ac:dyDescent="0.2">
      <c r="A19" s="109" t="s">
        <v>14</v>
      </c>
      <c r="B19" s="110" t="s">
        <v>152</v>
      </c>
      <c r="C19" s="111"/>
      <c r="D19" s="111"/>
      <c r="E19" s="111"/>
      <c r="F19" s="111"/>
      <c r="G19" s="111"/>
      <c r="H19" s="112"/>
      <c r="I19" s="113">
        <f>'Sklop 6 - podsklop 2'!H64</f>
        <v>0</v>
      </c>
      <c r="J19" s="114"/>
    </row>
    <row r="20" spans="1:10" s="33" customFormat="1" ht="21" customHeight="1" x14ac:dyDescent="0.2">
      <c r="B20" s="115" t="s">
        <v>153</v>
      </c>
      <c r="C20" s="115"/>
      <c r="D20" s="115"/>
      <c r="E20" s="115"/>
      <c r="F20" s="115"/>
      <c r="G20" s="115"/>
      <c r="H20" s="115"/>
      <c r="I20" s="116">
        <f>I18+I19</f>
        <v>0</v>
      </c>
      <c r="J20" s="116"/>
    </row>
    <row r="21" spans="1:10" x14ac:dyDescent="0.25">
      <c r="B21" s="55"/>
      <c r="C21" s="55"/>
      <c r="D21" s="55"/>
      <c r="E21" s="55"/>
      <c r="F21" s="55"/>
      <c r="G21" s="55"/>
      <c r="H21" s="55"/>
    </row>
  </sheetData>
  <mergeCells count="10">
    <mergeCell ref="B19:H19"/>
    <mergeCell ref="I19:J19"/>
    <mergeCell ref="B20:H20"/>
    <mergeCell ref="I20:J20"/>
    <mergeCell ref="A13:J13"/>
    <mergeCell ref="A14:J14"/>
    <mergeCell ref="B17:H17"/>
    <mergeCell ref="I17:J17"/>
    <mergeCell ref="B18:H18"/>
    <mergeCell ref="I18:J18"/>
  </mergeCells>
  <pageMargins left="0.7" right="0.7" top="0.75" bottom="0.75" header="0.3" footer="0.3"/>
  <pageSetup paperSize="9" scale="95" fitToHeight="0" orientation="portrait" r:id="rId1"/>
  <headerFooter>
    <oddHeader>&amp;ROBR-7</oddHeader>
    <oddFooter>&amp;L&amp;"-,Ležeče"UKC Maribor&amp;C&amp;P&amp;R&amp;"-,Ležeče"Vzdrževanje medicinske opreme Wilamed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Sklop 6 - podsklop 1</vt:lpstr>
      <vt:lpstr>Sklop 6 - podsklop 2</vt:lpstr>
      <vt:lpstr>Sklop 6 -Rekapitulacija</vt:lpstr>
      <vt:lpstr>'Sklop 6 - podsklop 1'!Tiskanje_naslovov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2021-09-30T15:07:45Z</cp:lastPrinted>
  <dcterms:created xsi:type="dcterms:W3CDTF">2018-10-08T09:53:45Z</dcterms:created>
  <dcterms:modified xsi:type="dcterms:W3CDTF">2021-09-30T15:09:32Z</dcterms:modified>
</cp:coreProperties>
</file>