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D3CD9685-1F30-459A-99D4-9654D516A5FF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4 - podsklop 1" sheetId="1" r:id="rId1"/>
    <sheet name="Sklop 4 - podsklop 2" sheetId="2" r:id="rId2"/>
    <sheet name="Sklop 4 - Rekapitulacija" sheetId="3" r:id="rId3"/>
  </sheets>
  <definedNames>
    <definedName name="_xlnm._FilterDatabase" localSheetId="0" hidden="1">'Sklop 4 - podsklop 1'!$A$17:$N$118</definedName>
    <definedName name="_xlnm.Print_Titles" localSheetId="0">'Sklop 4 -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0" i="2" l="1"/>
  <c r="L123" i="1"/>
  <c r="I19" i="3" l="1"/>
  <c r="H45" i="2" l="1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l="1"/>
  <c r="H51" i="2" s="1"/>
  <c r="H52" i="2" l="1"/>
  <c r="L66" i="1" l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59" i="1"/>
  <c r="L60" i="1"/>
  <c r="L61" i="1"/>
  <c r="L62" i="1"/>
  <c r="L63" i="1"/>
  <c r="L64" i="1"/>
  <c r="L65" i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18" i="1" l="1"/>
  <c r="M20" i="1" l="1"/>
  <c r="L22" i="1" l="1"/>
  <c r="M22" i="1" s="1"/>
  <c r="L23" i="1"/>
  <c r="M23" i="1" s="1"/>
  <c r="L24" i="1"/>
  <c r="M24" i="1" s="1"/>
  <c r="L25" i="1"/>
  <c r="M25" i="1" s="1"/>
  <c r="L26" i="1"/>
  <c r="M26" i="1" s="1"/>
  <c r="L21" i="1" l="1"/>
  <c r="M21" i="1" s="1"/>
  <c r="L19" i="1"/>
  <c r="I18" i="3" s="1"/>
  <c r="I20" i="3" s="1"/>
  <c r="M18" i="1"/>
  <c r="M19" i="1" l="1"/>
  <c r="L124" i="1" l="1"/>
  <c r="L125" i="1" s="1"/>
</calcChain>
</file>

<file path=xl/sharedStrings.xml><?xml version="1.0" encoding="utf-8"?>
<sst xmlns="http://schemas.openxmlformats.org/spreadsheetml/2006/main" count="620" uniqueCount="358">
  <si>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</si>
  <si>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</si>
  <si>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</si>
  <si>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</si>
  <si>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</si>
  <si>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</si>
  <si>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</si>
  <si>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</si>
  <si>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</si>
  <si>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</si>
  <si>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</si>
  <si>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</si>
  <si>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</si>
  <si>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</si>
  <si>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</si>
  <si>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58.</t>
  </si>
  <si>
    <t>59.</t>
  </si>
  <si>
    <t>60.</t>
  </si>
  <si>
    <t>61.</t>
  </si>
  <si>
    <t>62.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</si>
  <si>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</si>
  <si>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</si>
  <si>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</si>
  <si>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</si>
  <si>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</si>
  <si>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</si>
  <si>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</si>
  <si>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</si>
  <si>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</si>
  <si>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</si>
  <si>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</si>
  <si>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</si>
  <si>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</si>
  <si>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</si>
  <si>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</si>
  <si>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</si>
  <si>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</si>
  <si>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</si>
  <si>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</si>
  <si>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</si>
  <si>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</si>
  <si>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</si>
  <si>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</si>
  <si>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</si>
  <si>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</si>
  <si>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</si>
  <si>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</si>
  <si>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</si>
  <si>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</si>
  <si>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</si>
  <si>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</si>
  <si>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</si>
  <si>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</si>
  <si>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</si>
  <si>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</si>
  <si>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</si>
  <si>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</si>
  <si>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</si>
  <si>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149.</t>
  </si>
  <si>
    <t>150.</t>
  </si>
  <si>
    <t>151.</t>
  </si>
  <si>
    <t>152.</t>
  </si>
  <si>
    <t>153.</t>
  </si>
  <si>
    <t>154.</t>
  </si>
  <si>
    <t>155.</t>
  </si>
  <si>
    <t>0217018bg</t>
  </si>
  <si>
    <t>0217026-1</t>
  </si>
  <si>
    <t>0208750-1
new art. no.: 0208750v2hul200</t>
  </si>
  <si>
    <t>0208751-1
new art. no.: 0208751hul200</t>
  </si>
  <si>
    <t>0208751-2hul300</t>
  </si>
  <si>
    <t>0209100hul200bagarm</t>
  </si>
  <si>
    <t>0209135hul200bg</t>
  </si>
  <si>
    <t>0209130 (v1)</t>
  </si>
  <si>
    <t>151233e</t>
  </si>
  <si>
    <t>0209360hul004</t>
  </si>
  <si>
    <t>0209190hul002bg</t>
  </si>
  <si>
    <t>0209225bg</t>
  </si>
  <si>
    <t>0209230bg</t>
  </si>
  <si>
    <t>0209663hul321</t>
  </si>
  <si>
    <t>0217041-1</t>
  </si>
  <si>
    <t xml:space="preserve">0209316(-1)
</t>
  </si>
  <si>
    <t>0209316hul001mri</t>
  </si>
  <si>
    <t xml:space="preserve">0208635
</t>
  </si>
  <si>
    <t>0208635mri</t>
  </si>
  <si>
    <t xml:space="preserve">0209004
</t>
  </si>
  <si>
    <t>0209004hul300</t>
  </si>
  <si>
    <t>Flow sensor</t>
  </si>
  <si>
    <t>NO adapter for suction compl with hose connector</t>
  </si>
  <si>
    <t>Flow sensor connection cable</t>
  </si>
  <si>
    <t>Ekspiratorna valvula</t>
  </si>
  <si>
    <t>Oxygen measuremnt cell</t>
  </si>
  <si>
    <t>Rechargeable battery DC 12V</t>
  </si>
  <si>
    <t>Leoni2 battery pack</t>
  </si>
  <si>
    <t>Keypad Leoni plus</t>
  </si>
  <si>
    <t>Cover fan</t>
  </si>
  <si>
    <t>Backup battery</t>
  </si>
  <si>
    <t>Kit for HFO module fixation</t>
  </si>
  <si>
    <t>Wheel with kick pedal lock for Elisa600/800 trolley</t>
  </si>
  <si>
    <t xml:space="preserve">Telescopic slides
</t>
  </si>
  <si>
    <t>Telescopic slides Leon mri</t>
  </si>
  <si>
    <t>Battery</t>
  </si>
  <si>
    <t>Servomex Paramagnetic O2 sensor</t>
  </si>
  <si>
    <t>AION 03,
Multigas Analyzer Gas Sensor, Agent ID, replaced by AION PLATINUM</t>
  </si>
  <si>
    <t xml:space="preserve">Holder for water trap
</t>
  </si>
  <si>
    <t xml:space="preserve">Option panel Leon Plus with emergency flowmeter
</t>
  </si>
  <si>
    <t>switch for ext. Fresh gas outlet</t>
  </si>
  <si>
    <t>Valve bank power gas  compl. mounted without board, Leon, Leon Plus</t>
  </si>
  <si>
    <t>Valve bank fresh gas  compl. mounted without board,  Leon Plus</t>
  </si>
  <si>
    <t>Blender board Leon Plus</t>
  </si>
  <si>
    <t>Compact circuit system complete with APL valve,
Flowsensor and bag-arm</t>
  </si>
  <si>
    <t>Flowsensor</t>
  </si>
  <si>
    <t>Inspection glass insp./exp. compact circuit system
cplt. with  O-ring 32,70 x 1,30</t>
  </si>
  <si>
    <t>APL Valve (next generation)</t>
  </si>
  <si>
    <t>Dome for bellow Leon, Leon plus</t>
  </si>
  <si>
    <t>Membrane for expiration valve</t>
  </si>
  <si>
    <t>Absorber cpl</t>
  </si>
  <si>
    <t>Gas feed-in Docking Station assembly incl. tubing
system</t>
  </si>
  <si>
    <t>High pressure manometer assembly  for N2O
(dm=50mm, 0- 160 kPa x100)</t>
  </si>
  <si>
    <t>High pressure manometer assembly for O2
(dm=50mm, 0-315 kPa x100)</t>
  </si>
  <si>
    <t>Exhalation valve Leon, Leon plus, compl. mounted</t>
  </si>
  <si>
    <t>Rotary knob</t>
  </si>
  <si>
    <t>M16-HL O 2 celica</t>
  </si>
  <si>
    <t>NETDCU 9.2 modified (with resistor)</t>
  </si>
  <si>
    <t>0209248</t>
  </si>
  <si>
    <t>2/2 WAY VALVE NON CLOSE</t>
  </si>
  <si>
    <t>0209246</t>
  </si>
  <si>
    <t>SAFETY RING HO-37,A2</t>
  </si>
  <si>
    <t>0209760</t>
  </si>
  <si>
    <t>EXTERNAL FRESHGAS OUTPUT</t>
  </si>
  <si>
    <t>0208630</t>
  </si>
  <si>
    <t>LOVILEC VODE LEON PLUS ODRASLI</t>
  </si>
  <si>
    <t>0208766</t>
  </si>
  <si>
    <t>OXYGEN MEASUREMENT CELL LEON/LEON PLUS</t>
  </si>
  <si>
    <t>0208631</t>
  </si>
  <si>
    <t>LOVILEC VODE LEON PLUS NEONATALNI</t>
  </si>
  <si>
    <t>0209120</t>
  </si>
  <si>
    <t>FLOWSENSOR LEON PLUS COMPLET</t>
  </si>
  <si>
    <t>900mr088</t>
  </si>
  <si>
    <t>HOLDER ARM FOR ELISA 600+800</t>
  </si>
  <si>
    <t>0400944</t>
  </si>
  <si>
    <t xml:space="preserve">Gasket sensoradapter for mixerblock Elisa 800 </t>
  </si>
  <si>
    <t>0400906</t>
  </si>
  <si>
    <t>wheel with kick pedal lock for Elisa 600/800 troll</t>
  </si>
  <si>
    <t>de-495472</t>
  </si>
  <si>
    <t>star grip</t>
  </si>
  <si>
    <t>0400075</t>
  </si>
  <si>
    <t>MEMBRANE DRIVE BLOCK INSPIRATION</t>
  </si>
  <si>
    <t>0400069</t>
  </si>
  <si>
    <t>DISC DRIVE BLOCK INSPIRATION</t>
  </si>
  <si>
    <t>0400837</t>
  </si>
  <si>
    <t>metal plate elisa 600, elisa 800</t>
  </si>
  <si>
    <t>0070103</t>
  </si>
  <si>
    <t xml:space="preserve">filter (5µm) for water separater Air </t>
  </si>
  <si>
    <t>CM-540318</t>
  </si>
  <si>
    <t>threaded bolt</t>
  </si>
  <si>
    <t>0681900</t>
  </si>
  <si>
    <t>sensor adapter complete 1 valve  tandem sensor</t>
  </si>
  <si>
    <t>0690093</t>
  </si>
  <si>
    <t>connection cable double sensor adapter</t>
  </si>
  <si>
    <t>CE-121802</t>
  </si>
  <si>
    <t>Cable for the conection of the left and right ligh</t>
  </si>
  <si>
    <t>CM-540110</t>
  </si>
  <si>
    <t>Luminaire corner on the left</t>
  </si>
  <si>
    <t>BE-121160</t>
  </si>
  <si>
    <t>PCB left LEDs for light corners</t>
  </si>
  <si>
    <t>CM-540111</t>
  </si>
  <si>
    <t>Luminaire corner on the right</t>
  </si>
  <si>
    <t>BE-121159</t>
  </si>
  <si>
    <t>PCB right side LEDs for light corners</t>
  </si>
  <si>
    <t>CE-121811</t>
  </si>
  <si>
    <t>on / off switch cpl.</t>
  </si>
  <si>
    <t>0020422</t>
  </si>
  <si>
    <t xml:space="preserve">x-ring 24,99x3,53mm </t>
  </si>
  <si>
    <t>0400217</t>
  </si>
  <si>
    <t>Filter plate 26x3,1 for sonata and Elisa 60</t>
  </si>
  <si>
    <t>0661506v01</t>
  </si>
  <si>
    <t>Pat. hose connection "flat" angle  (22mm cone) whi</t>
  </si>
  <si>
    <t>0661507</t>
  </si>
  <si>
    <t>Pat. hose connection "flat" angle  (22mm cone) blu</t>
  </si>
  <si>
    <t>0020416</t>
  </si>
  <si>
    <t xml:space="preserve">O-Ring ( 8 cm diameter x 1,0 cm wide)  </t>
  </si>
  <si>
    <t>0020427</t>
  </si>
  <si>
    <t>O-Ring diameter 23x1,75  for elbow pat</t>
  </si>
  <si>
    <t>0631801</t>
  </si>
  <si>
    <t>turbine filter cassette</t>
  </si>
  <si>
    <t>0681700</t>
  </si>
  <si>
    <t xml:space="preserve">sensor int. na ex. Strani za Eliso800             </t>
  </si>
  <si>
    <t>0681800</t>
  </si>
  <si>
    <t xml:space="preserve">sensor 2,5 in 7,5 mb               </t>
  </si>
  <si>
    <t>0662100</t>
  </si>
  <si>
    <t xml:space="preserve">sensor -10-100mb     </t>
  </si>
  <si>
    <t>0662300</t>
  </si>
  <si>
    <t xml:space="preserve">sensor 0-50mb           </t>
  </si>
  <si>
    <t>0661804</t>
  </si>
  <si>
    <t xml:space="preserve">2/3 ventil, CP-551401 </t>
  </si>
  <si>
    <t>0661603</t>
  </si>
  <si>
    <t xml:space="preserve">2/3 ventil, CP-551402 </t>
  </si>
  <si>
    <t>0661619</t>
  </si>
  <si>
    <t>proportional ventil Elisa600</t>
  </si>
  <si>
    <t>0661900</t>
  </si>
  <si>
    <t>linear actuator expiration</t>
  </si>
  <si>
    <t>0400819</t>
  </si>
  <si>
    <t xml:space="preserve">transcend micro SDHC card 4GB CL4 for Elisa 800 </t>
  </si>
  <si>
    <t>0661207</t>
  </si>
  <si>
    <t>AC-DC-power supply 150W, 24V</t>
  </si>
  <si>
    <t>0661121</t>
  </si>
  <si>
    <t>control board power supply plug</t>
  </si>
  <si>
    <t>0661003</t>
  </si>
  <si>
    <t xml:space="preserve">handle left with 15mm cone </t>
  </si>
  <si>
    <t>6600100</t>
  </si>
  <si>
    <t>Dozator kisika enojni direktni, 0-15l/min</t>
  </si>
  <si>
    <t>0661004</t>
  </si>
  <si>
    <t>handle right without cone</t>
  </si>
  <si>
    <t>0661610</t>
  </si>
  <si>
    <t>sealing coupling G1/8" AG NW 2,7 MS</t>
  </si>
  <si>
    <t>0690100</t>
  </si>
  <si>
    <t xml:space="preserve">power supply cable elisa 600/800 </t>
  </si>
  <si>
    <t>0209316</t>
  </si>
  <si>
    <t>PUSHOUT SL300,TR305</t>
  </si>
  <si>
    <t>0060511</t>
  </si>
  <si>
    <t>LOCKING NUTS</t>
  </si>
  <si>
    <t>0661602</t>
  </si>
  <si>
    <t>PRESSURE REGULATOR 0,2-8,0 BAR</t>
  </si>
  <si>
    <t>0400917</t>
  </si>
  <si>
    <t>SENSOR ADAPTER COMPLETE 1 VALVE DUAL SENSOR 0-25MB</t>
  </si>
  <si>
    <t>0400939</t>
  </si>
  <si>
    <t>DOUBLE SENSOR ADAPTER</t>
  </si>
  <si>
    <t>0400936</t>
  </si>
  <si>
    <t xml:space="preserve">counter plate for knurled screw for elisa 600/800 </t>
  </si>
  <si>
    <t>0661010</t>
  </si>
  <si>
    <t>LITHIUM-ION BATTERY ELISA 300-800</t>
  </si>
  <si>
    <t>0400891</t>
  </si>
  <si>
    <t xml:space="preserve">PEEP membrane (complete) </t>
  </si>
  <si>
    <t>900mr290bg</t>
  </si>
  <si>
    <t>0400912</t>
  </si>
  <si>
    <t>CABLE FOR ULTRASONIC NEBULIZER</t>
  </si>
  <si>
    <t>0661510bg</t>
  </si>
  <si>
    <t>0400890 PEEP MEMBRANE FOR EXPIRATION VALVE</t>
  </si>
  <si>
    <t>0691520v01</t>
  </si>
  <si>
    <t>0400884  EXPIRATION VALVE, COMPLETE</t>
  </si>
  <si>
    <t>0691510v01</t>
  </si>
  <si>
    <t>0400883 INSPIRATION VALVE ,COMPLETE</t>
  </si>
  <si>
    <t>INFUZIJSKO STOJALO 900MR290BG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</si>
  <si>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</si>
  <si>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</si>
  <si>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</si>
  <si>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</si>
  <si>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</si>
  <si>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</si>
  <si>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</si>
  <si>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</si>
  <si>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</si>
  <si>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</si>
  <si>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</si>
  <si>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</si>
  <si>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</si>
  <si>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</si>
  <si>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</si>
  <si>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</si>
  <si>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</si>
  <si>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</si>
  <si>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</si>
  <si>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</si>
  <si>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</si>
  <si>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</si>
  <si>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</si>
  <si>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</si>
  <si>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</si>
  <si>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</si>
  <si>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</si>
  <si>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</si>
  <si>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</si>
  <si>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</si>
  <si>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</si>
  <si>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</si>
  <si>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</si>
  <si>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</si>
  <si>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</si>
  <si>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</si>
  <si>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</si>
  <si>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</si>
  <si>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</si>
  <si>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</si>
  <si>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</si>
  <si>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</si>
  <si>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</si>
  <si>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</si>
  <si>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</si>
  <si>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</si>
  <si>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</si>
  <si>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</si>
  <si>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</si>
  <si>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</si>
  <si>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</si>
  <si>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</si>
  <si>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</si>
  <si>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 xml:space="preserve"> LÖWENSTEIN MEDICAL</t>
  </si>
  <si>
    <t>Holder for water trap(Servomex)</t>
  </si>
  <si>
    <t>63.</t>
  </si>
  <si>
    <t>64.</t>
  </si>
  <si>
    <t>76.</t>
  </si>
  <si>
    <t>Proizvajalec</t>
  </si>
  <si>
    <t>PREDRAČUN ZA SKLOP 4 - PODSKLOP 1</t>
  </si>
  <si>
    <t xml:space="preserve">ZA VZDRŽEVANJE MEDICINSKE OPREME PROIZVAJALCA LÖWENSTEIN MEDICAL </t>
  </si>
  <si>
    <t>OPIS</t>
  </si>
  <si>
    <t>Vrednost v EUR brez DDV</t>
  </si>
  <si>
    <t>REKAPITULACIJA ZA SKLOP 4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</si>
  <si>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</si>
  <si>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</si>
  <si>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</si>
  <si>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</si>
  <si>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</si>
  <si>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</si>
  <si>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LÖWENSTEIN MEDICAL</t>
  </si>
  <si>
    <t>Leoni Mobil</t>
  </si>
  <si>
    <t>0217510HUL2100026</t>
  </si>
  <si>
    <t>ICU VENTILATOR ELISA 600</t>
  </si>
  <si>
    <t>0400600HUL06160196</t>
  </si>
  <si>
    <t>0400600HUL06184523</t>
  </si>
  <si>
    <t>0400600HUL06184524</t>
  </si>
  <si>
    <t>0400600HUL06206171</t>
  </si>
  <si>
    <t>0400600HUL06206172</t>
  </si>
  <si>
    <t>0400600HUL06206175</t>
  </si>
  <si>
    <t>0400600HUL06206181</t>
  </si>
  <si>
    <t>0400600HUL06206183</t>
  </si>
  <si>
    <t>0400600HUL06206186</t>
  </si>
  <si>
    <t>0400600HUL06206187</t>
  </si>
  <si>
    <t>0400600HUL06206188</t>
  </si>
  <si>
    <t>0400600HUL06206191</t>
  </si>
  <si>
    <t>0400600HUL06206195</t>
  </si>
  <si>
    <t>0400600HUL06206198</t>
  </si>
  <si>
    <t>KOMPLET ICU VENTILATOR ELISA 800</t>
  </si>
  <si>
    <t>0400810HUL08184105</t>
  </si>
  <si>
    <t>0400810HUL08184106</t>
  </si>
  <si>
    <t>0400810HUL08184107</t>
  </si>
  <si>
    <t>0400810HUL08184108</t>
  </si>
  <si>
    <t>0400810HUL08184109</t>
  </si>
  <si>
    <t>Leon Plus</t>
  </si>
  <si>
    <t>0200010HUL21106017</t>
  </si>
  <si>
    <t>Leoni Plus</t>
  </si>
  <si>
    <t>0217004HUL14400588</t>
  </si>
  <si>
    <t>0217004HUL17400775</t>
  </si>
  <si>
    <t>Neonatalni ventilator Leoni</t>
  </si>
  <si>
    <t>0217004HUL99970425</t>
  </si>
  <si>
    <t>0217004HUL99970604</t>
  </si>
  <si>
    <t>0217004HUL99970605</t>
  </si>
  <si>
    <t>0217004HUL99970606</t>
  </si>
  <si>
    <t>0217004HUL99970607</t>
  </si>
  <si>
    <t>0217004HUL99970608</t>
  </si>
  <si>
    <t xml:space="preserve">Za plačilo v EUR z DDV: </t>
  </si>
  <si>
    <t>PREDRAČUN ZA SKLOP 4 - PODSKLOP 2</t>
  </si>
  <si>
    <t xml:space="preserve">ZA REDNI LETNI PREGLED APARATOV PROIZVAJALCA LÖWENSTEIN MEDICAL </t>
  </si>
  <si>
    <t xml:space="preserve">Končna vrednost ponudbe v EUR brez DDV: </t>
  </si>
  <si>
    <t xml:space="preserve">VZDRŽEVANJE MEDICINSKE OPREME PROIZVAJALCA LÖWENSTEIN MEDICAL </t>
  </si>
  <si>
    <t>Obrazec predračuna: Sklop 4 - podsklop 1</t>
  </si>
  <si>
    <t>Obrazec predračuna: Sklop 4 - podsklop 2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</si>
  <si>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</si>
  <si>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OBR-5,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</si>
</sst>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9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3" fillId="0" borderId="0" xfId="0" applyFont="1" applyBorder="1" applyAlignment="1" applyProtection="1">
      <alignment vertical="center"/>
    </xf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9" fontId="0" fillId="0" borderId="0" xfId="2" applyFont="1" applyAlignment="1">
      <alignment wrapText="1"/>
    </xf>
    <xf numFmtId="164" fontId="0" fillId="0" borderId="9" xfId="0" applyNumberFormat="1" applyBorder="1" applyAlignment="1">
      <alignment wrapText="1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9" fontId="0" fillId="0" borderId="7" xfId="2" applyFont="1" applyBorder="1"/>
    <xf numFmtId="164" fontId="0" fillId="0" borderId="7" xfId="0" applyNumberFormat="1" applyBorder="1"/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3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A993840F-A4E7-431E-9ED4-A168B9EAEB6E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3D7343E-47B3-4F84-BBDB-AB7CC2D69F05}" name="Tabela5" displayName="Tabela5" ref="A16:I45" totalsRowShown="0" headerRowDxfId="10" dataDxfId="9">
  <autoFilter ref="A16:I45" xr:uid="{196F5C44-BDC3-450E-984A-EB3DB4462761}"/>
  <tableColumns count="9">
    <tableColumn id="1" xr3:uid="{79F6CFAC-4577-468F-86EB-5C2A8F2BCB12}" name="Št." dataDxfId="8"/>
    <tableColumn id="9" xr3:uid="{4ED0B8BF-B3B6-4980-B203-ED179C6CAF4A}" name="Proizvajalec" dataDxfId="7"/>
    <tableColumn id="2" xr3:uid="{3E98582D-1432-4802-8484-78743F129CF9}" name="Naziv naprave" dataDxfId="6"/>
    <tableColumn id="3" xr3:uid="{9AD35E94-27AA-4DD6-967F-D2E4928CBCB8}" name="Serijska št." dataDxfId="5"/>
    <tableColumn id="4" xr3:uid="{47155F9E-1D07-46BC-9090-9409BFA34D48}" name="Količina " dataDxfId="4"/>
    <tableColumn id="5" xr3:uid="{A77FFE9E-D3B1-416D-8261-4C8CC6386177}" name="Cena na EM brez DDV" dataDxfId="3"/>
    <tableColumn id="6" xr3:uid="{CDDFE6F8-F188-4254-8560-16B5DE8B14D9}" name="DDV (%)" dataDxfId="2" dataCellStyle="Odstotek"/>
    <tableColumn id="7" xr3:uid="{04B233E2-861A-45E9-BB0C-1187635317CD}" name="Vrednost brez DDV" dataDxfId="1">
      <calculatedColumnFormula>Tabela5[[#This Row],[Količina ]]*Tabela5[[#This Row],[Cena na EM brez DDV]]</calculatedColumnFormula>
    </tableColumn>
    <tableColumn id="8" xr3:uid="{AC550A40-5664-43C2-B7BC-4FEBF945109E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32"/>
  <sheetViews>
    <sheetView tabSelected="1" zoomScaleNormal="100" workbookViewId="0">
      <selection activeCell="L124" sqref="L124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4" customFormat="1" x14ac:dyDescent="0.2">
      <c r="B3" s="35" t="s">
        <v>7</v>
      </c>
      <c r="C3" s="35"/>
      <c r="D3" s="35"/>
      <c r="E3" s="35"/>
      <c r="I3" s="36"/>
    </row>
    <row r="4" spans="1:12" s="34" customFormat="1" ht="20.25" customHeight="1" x14ac:dyDescent="0.2">
      <c r="B4" s="47"/>
      <c r="C4" s="48"/>
      <c r="D4" s="47"/>
      <c r="E4" s="37"/>
      <c r="F4" s="37"/>
      <c r="I4" s="36"/>
    </row>
    <row r="5" spans="1:12" s="34" customFormat="1" ht="20.25" customHeight="1" x14ac:dyDescent="0.2">
      <c r="B5" s="47"/>
      <c r="C5" s="48"/>
      <c r="D5" s="47"/>
      <c r="E5" s="38"/>
      <c r="F5" s="38"/>
      <c r="I5" s="36"/>
    </row>
    <row r="6" spans="1:12" s="34" customFormat="1" ht="20.25" customHeight="1" x14ac:dyDescent="0.2">
      <c r="B6" s="47"/>
      <c r="C6" s="48"/>
      <c r="D6" s="47"/>
      <c r="E6" s="37"/>
      <c r="F6" s="37"/>
      <c r="I6" s="36"/>
    </row>
    <row r="7" spans="1:12" s="34" customFormat="1" x14ac:dyDescent="0.2">
      <c r="C7" s="35"/>
      <c r="I7" s="36"/>
    </row>
    <row r="8" spans="1:12" s="34" customFormat="1" ht="20.25" customHeight="1" x14ac:dyDescent="0.2">
      <c r="B8" s="35" t="s">
        <v>8</v>
      </c>
      <c r="C8" s="35"/>
      <c r="D8" s="47"/>
      <c r="E8" s="47"/>
      <c r="F8" s="37"/>
      <c r="I8" s="36"/>
    </row>
    <row r="9" spans="1:12" s="34" customFormat="1" ht="20.25" customHeight="1" x14ac:dyDescent="0.2">
      <c r="B9" s="35" t="s">
        <v>9</v>
      </c>
      <c r="C9" s="48"/>
      <c r="D9" s="47"/>
      <c r="E9" s="39"/>
      <c r="I9" s="36"/>
    </row>
    <row r="13" spans="1:12" ht="18" x14ac:dyDescent="0.2">
      <c r="A13" s="87" t="s">
        <v>302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spans="1:12" ht="61.5" customHeight="1" x14ac:dyDescent="0.2">
      <c r="A14" s="88" t="s">
        <v>303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</row>
    <row r="17" spans="1:13" ht="38.25" x14ac:dyDescent="0.2">
      <c r="A17" s="4" t="s">
        <v>0</v>
      </c>
      <c r="B17" s="5" t="s">
        <v>29</v>
      </c>
      <c r="C17" s="40" t="s">
        <v>1</v>
      </c>
      <c r="D17" s="42"/>
      <c r="E17" s="42"/>
      <c r="F17" s="42"/>
      <c r="G17" s="4" t="s">
        <v>301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9" t="s">
        <v>11</v>
      </c>
      <c r="D18" s="90"/>
      <c r="E18" s="90"/>
      <c r="F18" s="90"/>
      <c r="G18" s="43"/>
      <c r="H18" s="10" t="s">
        <v>12</v>
      </c>
      <c r="I18" s="71">
        <v>50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91" t="s">
        <v>22</v>
      </c>
      <c r="D19" s="92"/>
      <c r="E19" s="92"/>
      <c r="F19" s="92"/>
      <c r="G19" s="44"/>
      <c r="H19" s="14" t="s">
        <v>13</v>
      </c>
      <c r="I19" s="72">
        <v>20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1" t="s">
        <v>28</v>
      </c>
      <c r="D20" s="45"/>
      <c r="E20" s="45"/>
      <c r="F20" s="45"/>
      <c r="G20" s="45"/>
      <c r="H20" s="45"/>
      <c r="I20" s="45"/>
      <c r="J20" s="45"/>
      <c r="K20" s="45"/>
      <c r="L20" s="46"/>
      <c r="M20" s="1">
        <f t="shared" si="0"/>
        <v>0</v>
      </c>
    </row>
    <row r="21" spans="1:13" ht="15" customHeight="1" x14ac:dyDescent="0.2">
      <c r="A21" s="20" t="s">
        <v>15</v>
      </c>
      <c r="B21" s="73" t="s">
        <v>65</v>
      </c>
      <c r="C21" s="74" t="s">
        <v>87</v>
      </c>
      <c r="D21" s="75"/>
      <c r="E21" s="75"/>
      <c r="F21" s="75"/>
      <c r="G21" s="76" t="s">
        <v>296</v>
      </c>
      <c r="H21" s="21" t="s">
        <v>23</v>
      </c>
      <c r="I21" s="21">
        <v>1</v>
      </c>
      <c r="J21" s="22">
        <v>0</v>
      </c>
      <c r="K21" s="33">
        <v>22</v>
      </c>
      <c r="L21" s="22">
        <f t="shared" ref="L21:L58" si="1">I21*J21</f>
        <v>0</v>
      </c>
      <c r="M21" s="1">
        <f t="shared" ref="M21:M29" si="2">K21*L21/100</f>
        <v>0</v>
      </c>
    </row>
    <row r="22" spans="1:13" ht="15" customHeight="1" x14ac:dyDescent="0.2">
      <c r="A22" s="18" t="s">
        <v>16</v>
      </c>
      <c r="B22" s="77">
        <v>217011</v>
      </c>
      <c r="C22" s="78" t="s">
        <v>86</v>
      </c>
      <c r="D22" s="79"/>
      <c r="E22" s="79"/>
      <c r="F22" s="79"/>
      <c r="G22" s="80" t="s">
        <v>296</v>
      </c>
      <c r="H22" s="23" t="s">
        <v>23</v>
      </c>
      <c r="I22" s="19">
        <v>1</v>
      </c>
      <c r="J22" s="11">
        <v>0</v>
      </c>
      <c r="K22" s="32">
        <v>22</v>
      </c>
      <c r="L22" s="24">
        <f t="shared" si="1"/>
        <v>0</v>
      </c>
      <c r="M22" s="1">
        <f t="shared" si="2"/>
        <v>0</v>
      </c>
    </row>
    <row r="23" spans="1:13" ht="15" customHeight="1" x14ac:dyDescent="0.2">
      <c r="A23" s="20" t="s">
        <v>17</v>
      </c>
      <c r="B23" s="73">
        <v>217012</v>
      </c>
      <c r="C23" s="74" t="s">
        <v>88</v>
      </c>
      <c r="D23" s="75"/>
      <c r="E23" s="75"/>
      <c r="F23" s="75"/>
      <c r="G23" s="76" t="s">
        <v>296</v>
      </c>
      <c r="H23" s="21" t="s">
        <v>23</v>
      </c>
      <c r="I23" s="21">
        <v>1</v>
      </c>
      <c r="J23" s="22">
        <v>0</v>
      </c>
      <c r="K23" s="33">
        <v>22</v>
      </c>
      <c r="L23" s="22">
        <f t="shared" si="1"/>
        <v>0</v>
      </c>
      <c r="M23" s="1">
        <f t="shared" si="2"/>
        <v>0</v>
      </c>
    </row>
    <row r="24" spans="1:13" ht="15" customHeight="1" x14ac:dyDescent="0.2">
      <c r="A24" s="18" t="s">
        <v>18</v>
      </c>
      <c r="B24" s="77" t="s">
        <v>66</v>
      </c>
      <c r="C24" s="78" t="s">
        <v>89</v>
      </c>
      <c r="D24" s="79"/>
      <c r="E24" s="79"/>
      <c r="F24" s="79"/>
      <c r="G24" s="80" t="s">
        <v>296</v>
      </c>
      <c r="H24" s="23" t="s">
        <v>23</v>
      </c>
      <c r="I24" s="19">
        <v>1</v>
      </c>
      <c r="J24" s="11">
        <v>0</v>
      </c>
      <c r="K24" s="32">
        <v>22</v>
      </c>
      <c r="L24" s="24">
        <f t="shared" si="1"/>
        <v>0</v>
      </c>
      <c r="M24" s="1">
        <f t="shared" si="2"/>
        <v>0</v>
      </c>
    </row>
    <row r="25" spans="1:13" ht="15" customHeight="1" x14ac:dyDescent="0.2">
      <c r="A25" s="20" t="s">
        <v>19</v>
      </c>
      <c r="B25" s="73">
        <v>217031</v>
      </c>
      <c r="C25" s="74" t="s">
        <v>90</v>
      </c>
      <c r="D25" s="75"/>
      <c r="E25" s="75"/>
      <c r="F25" s="75"/>
      <c r="G25" s="76" t="s">
        <v>296</v>
      </c>
      <c r="H25" s="21" t="s">
        <v>23</v>
      </c>
      <c r="I25" s="21">
        <v>1</v>
      </c>
      <c r="J25" s="22">
        <v>0</v>
      </c>
      <c r="K25" s="33">
        <v>22</v>
      </c>
      <c r="L25" s="22">
        <f t="shared" si="1"/>
        <v>0</v>
      </c>
      <c r="M25" s="1">
        <f t="shared" si="2"/>
        <v>0</v>
      </c>
    </row>
    <row r="26" spans="1:13" ht="15" customHeight="1" x14ac:dyDescent="0.2">
      <c r="A26" s="18" t="s">
        <v>298</v>
      </c>
      <c r="B26" s="77">
        <v>217752</v>
      </c>
      <c r="C26" s="78" t="s">
        <v>91</v>
      </c>
      <c r="D26" s="79"/>
      <c r="E26" s="79"/>
      <c r="F26" s="79"/>
      <c r="G26" s="80" t="s">
        <v>296</v>
      </c>
      <c r="H26" s="23" t="s">
        <v>23</v>
      </c>
      <c r="I26" s="19">
        <v>1</v>
      </c>
      <c r="J26" s="11">
        <v>0</v>
      </c>
      <c r="K26" s="32">
        <v>22</v>
      </c>
      <c r="L26" s="24">
        <f t="shared" si="1"/>
        <v>0</v>
      </c>
      <c r="M26" s="1">
        <f t="shared" si="2"/>
        <v>0</v>
      </c>
    </row>
    <row r="27" spans="1:13" ht="15" customHeight="1" x14ac:dyDescent="0.2">
      <c r="A27" s="20" t="s">
        <v>299</v>
      </c>
      <c r="B27" s="73">
        <v>217546</v>
      </c>
      <c r="C27" s="74" t="s">
        <v>92</v>
      </c>
      <c r="D27" s="75"/>
      <c r="E27" s="75"/>
      <c r="F27" s="75"/>
      <c r="G27" s="76" t="s">
        <v>296</v>
      </c>
      <c r="H27" s="21" t="s">
        <v>23</v>
      </c>
      <c r="I27" s="21">
        <v>1</v>
      </c>
      <c r="J27" s="22">
        <v>0</v>
      </c>
      <c r="K27" s="33">
        <v>22</v>
      </c>
      <c r="L27" s="22">
        <f t="shared" si="1"/>
        <v>0</v>
      </c>
      <c r="M27" s="1">
        <f t="shared" si="2"/>
        <v>0</v>
      </c>
    </row>
    <row r="28" spans="1:13" x14ac:dyDescent="0.2">
      <c r="A28" s="18" t="s">
        <v>20</v>
      </c>
      <c r="B28" s="77">
        <v>80501</v>
      </c>
      <c r="C28" s="78" t="s">
        <v>93</v>
      </c>
      <c r="D28" s="79"/>
      <c r="E28" s="79"/>
      <c r="F28" s="79"/>
      <c r="G28" s="80" t="s">
        <v>296</v>
      </c>
      <c r="H28" s="23" t="s">
        <v>23</v>
      </c>
      <c r="I28" s="19">
        <v>1</v>
      </c>
      <c r="J28" s="11">
        <v>0</v>
      </c>
      <c r="K28" s="32">
        <v>22</v>
      </c>
      <c r="L28" s="24">
        <f t="shared" si="1"/>
        <v>0</v>
      </c>
      <c r="M28" s="1">
        <f t="shared" si="2"/>
        <v>0</v>
      </c>
    </row>
    <row r="29" spans="1:13" ht="15" customHeight="1" x14ac:dyDescent="0.2">
      <c r="A29" s="20" t="s">
        <v>21</v>
      </c>
      <c r="B29" s="73">
        <v>217754</v>
      </c>
      <c r="C29" s="74" t="s">
        <v>94</v>
      </c>
      <c r="D29" s="75"/>
      <c r="E29" s="75"/>
      <c r="F29" s="75"/>
      <c r="G29" s="76" t="s">
        <v>296</v>
      </c>
      <c r="H29" s="21" t="s">
        <v>23</v>
      </c>
      <c r="I29" s="21">
        <v>1</v>
      </c>
      <c r="J29" s="22">
        <v>0</v>
      </c>
      <c r="K29" s="33">
        <v>22</v>
      </c>
      <c r="L29" s="22">
        <f t="shared" si="1"/>
        <v>0</v>
      </c>
      <c r="M29" s="1">
        <f t="shared" si="2"/>
        <v>0</v>
      </c>
    </row>
    <row r="30" spans="1:13" x14ac:dyDescent="0.2">
      <c r="A30" s="18" t="s">
        <v>30</v>
      </c>
      <c r="B30" s="77">
        <v>217753</v>
      </c>
      <c r="C30" s="78" t="s">
        <v>95</v>
      </c>
      <c r="D30" s="79"/>
      <c r="E30" s="79"/>
      <c r="F30" s="79"/>
      <c r="G30" s="80" t="s">
        <v>296</v>
      </c>
      <c r="H30" s="23" t="s">
        <v>23</v>
      </c>
      <c r="I30" s="19">
        <v>1</v>
      </c>
      <c r="J30" s="11">
        <v>0</v>
      </c>
      <c r="K30" s="32">
        <v>22</v>
      </c>
      <c r="L30" s="24">
        <f t="shared" si="1"/>
        <v>0</v>
      </c>
      <c r="M30" s="1">
        <f t="shared" ref="M30:M58" si="3">K30*L30/100</f>
        <v>0</v>
      </c>
    </row>
    <row r="31" spans="1:13" ht="15" customHeight="1" x14ac:dyDescent="0.2">
      <c r="A31" s="20" t="s">
        <v>31</v>
      </c>
      <c r="B31" s="73">
        <v>217999</v>
      </c>
      <c r="C31" s="74" t="s">
        <v>96</v>
      </c>
      <c r="D31" s="75"/>
      <c r="E31" s="75"/>
      <c r="F31" s="75"/>
      <c r="G31" s="76" t="s">
        <v>296</v>
      </c>
      <c r="H31" s="21" t="s">
        <v>23</v>
      </c>
      <c r="I31" s="21">
        <v>1</v>
      </c>
      <c r="J31" s="22">
        <v>0</v>
      </c>
      <c r="K31" s="33">
        <v>22</v>
      </c>
      <c r="L31" s="22">
        <f t="shared" si="1"/>
        <v>0</v>
      </c>
      <c r="M31" s="1">
        <f t="shared" si="3"/>
        <v>0</v>
      </c>
    </row>
    <row r="32" spans="1:13" x14ac:dyDescent="0.2">
      <c r="A32" s="18" t="s">
        <v>32</v>
      </c>
      <c r="B32" s="77">
        <v>400906</v>
      </c>
      <c r="C32" s="78" t="s">
        <v>97</v>
      </c>
      <c r="D32" s="79"/>
      <c r="E32" s="79"/>
      <c r="F32" s="79"/>
      <c r="G32" s="80" t="s">
        <v>296</v>
      </c>
      <c r="H32" s="23" t="s">
        <v>23</v>
      </c>
      <c r="I32" s="19">
        <v>1</v>
      </c>
      <c r="J32" s="11">
        <v>0</v>
      </c>
      <c r="K32" s="32">
        <v>22</v>
      </c>
      <c r="L32" s="24">
        <f t="shared" si="1"/>
        <v>0</v>
      </c>
      <c r="M32" s="1">
        <f t="shared" si="3"/>
        <v>0</v>
      </c>
    </row>
    <row r="33" spans="1:13" x14ac:dyDescent="0.2">
      <c r="A33" s="20" t="s">
        <v>33</v>
      </c>
      <c r="B33" s="73" t="s">
        <v>80</v>
      </c>
      <c r="C33" s="74" t="s">
        <v>98</v>
      </c>
      <c r="D33" s="75"/>
      <c r="E33" s="75"/>
      <c r="F33" s="75"/>
      <c r="G33" s="76" t="s">
        <v>296</v>
      </c>
      <c r="H33" s="21" t="s">
        <v>23</v>
      </c>
      <c r="I33" s="21">
        <v>1</v>
      </c>
      <c r="J33" s="22">
        <v>0</v>
      </c>
      <c r="K33" s="33">
        <v>22</v>
      </c>
      <c r="L33" s="22">
        <f t="shared" si="1"/>
        <v>0</v>
      </c>
      <c r="M33" s="1">
        <f t="shared" si="3"/>
        <v>0</v>
      </c>
    </row>
    <row r="34" spans="1:13" x14ac:dyDescent="0.2">
      <c r="A34" s="18" t="s">
        <v>34</v>
      </c>
      <c r="B34" s="77" t="s">
        <v>81</v>
      </c>
      <c r="C34" s="78" t="s">
        <v>99</v>
      </c>
      <c r="D34" s="79"/>
      <c r="E34" s="79"/>
      <c r="F34" s="79"/>
      <c r="G34" s="80" t="s">
        <v>296</v>
      </c>
      <c r="H34" s="23" t="s">
        <v>23</v>
      </c>
      <c r="I34" s="19">
        <v>1</v>
      </c>
      <c r="J34" s="11">
        <v>0</v>
      </c>
      <c r="K34" s="32">
        <v>22</v>
      </c>
      <c r="L34" s="24">
        <f t="shared" si="1"/>
        <v>0</v>
      </c>
      <c r="M34" s="1">
        <f t="shared" si="3"/>
        <v>0</v>
      </c>
    </row>
    <row r="35" spans="1:13" x14ac:dyDescent="0.2">
      <c r="A35" s="20" t="s">
        <v>35</v>
      </c>
      <c r="B35" s="73">
        <v>208700</v>
      </c>
      <c r="C35" s="74" t="s">
        <v>100</v>
      </c>
      <c r="D35" s="75"/>
      <c r="E35" s="75"/>
      <c r="F35" s="75"/>
      <c r="G35" s="76" t="s">
        <v>296</v>
      </c>
      <c r="H35" s="21" t="s">
        <v>23</v>
      </c>
      <c r="I35" s="21">
        <v>1</v>
      </c>
      <c r="J35" s="22">
        <v>0</v>
      </c>
      <c r="K35" s="33">
        <v>22</v>
      </c>
      <c r="L35" s="22">
        <f t="shared" si="1"/>
        <v>0</v>
      </c>
      <c r="M35" s="1">
        <f t="shared" si="3"/>
        <v>0</v>
      </c>
    </row>
    <row r="36" spans="1:13" x14ac:dyDescent="0.2">
      <c r="A36" s="18" t="s">
        <v>36</v>
      </c>
      <c r="B36" s="77">
        <v>208634</v>
      </c>
      <c r="C36" s="78" t="s">
        <v>101</v>
      </c>
      <c r="D36" s="79"/>
      <c r="E36" s="79"/>
      <c r="F36" s="79"/>
      <c r="G36" s="80" t="s">
        <v>296</v>
      </c>
      <c r="H36" s="23" t="s">
        <v>23</v>
      </c>
      <c r="I36" s="19">
        <v>1</v>
      </c>
      <c r="J36" s="11">
        <v>0</v>
      </c>
      <c r="K36" s="32">
        <v>22</v>
      </c>
      <c r="L36" s="24">
        <f t="shared" si="1"/>
        <v>0</v>
      </c>
      <c r="M36" s="1">
        <f t="shared" si="3"/>
        <v>0</v>
      </c>
    </row>
    <row r="37" spans="1:13" x14ac:dyDescent="0.2">
      <c r="A37" s="20" t="s">
        <v>37</v>
      </c>
      <c r="B37" s="73">
        <v>208620</v>
      </c>
      <c r="C37" s="74" t="s">
        <v>102</v>
      </c>
      <c r="D37" s="75"/>
      <c r="E37" s="75"/>
      <c r="F37" s="75"/>
      <c r="G37" s="76" t="s">
        <v>296</v>
      </c>
      <c r="H37" s="21" t="s">
        <v>23</v>
      </c>
      <c r="I37" s="21">
        <v>1</v>
      </c>
      <c r="J37" s="22">
        <v>0</v>
      </c>
      <c r="K37" s="33">
        <v>22</v>
      </c>
      <c r="L37" s="22">
        <f t="shared" si="1"/>
        <v>0</v>
      </c>
      <c r="M37" s="1">
        <f t="shared" si="3"/>
        <v>0</v>
      </c>
    </row>
    <row r="38" spans="1:13" ht="15" customHeight="1" x14ac:dyDescent="0.2">
      <c r="A38" s="18" t="s">
        <v>38</v>
      </c>
      <c r="B38" s="77" t="s">
        <v>82</v>
      </c>
      <c r="C38" s="78" t="s">
        <v>103</v>
      </c>
      <c r="D38" s="79"/>
      <c r="E38" s="79"/>
      <c r="F38" s="79"/>
      <c r="G38" s="80" t="s">
        <v>296</v>
      </c>
      <c r="H38" s="23" t="s">
        <v>23</v>
      </c>
      <c r="I38" s="19">
        <v>1</v>
      </c>
      <c r="J38" s="11">
        <v>0</v>
      </c>
      <c r="K38" s="32">
        <v>22</v>
      </c>
      <c r="L38" s="24">
        <f t="shared" si="1"/>
        <v>0</v>
      </c>
      <c r="M38" s="1">
        <f t="shared" si="3"/>
        <v>0</v>
      </c>
    </row>
    <row r="39" spans="1:13" ht="15" customHeight="1" x14ac:dyDescent="0.2">
      <c r="A39" s="20" t="s">
        <v>300</v>
      </c>
      <c r="B39" s="73" t="s">
        <v>83</v>
      </c>
      <c r="C39" s="74" t="s">
        <v>297</v>
      </c>
      <c r="D39" s="75"/>
      <c r="E39" s="75"/>
      <c r="F39" s="75"/>
      <c r="G39" s="76" t="s">
        <v>296</v>
      </c>
      <c r="H39" s="21" t="s">
        <v>23</v>
      </c>
      <c r="I39" s="21">
        <v>1</v>
      </c>
      <c r="J39" s="22">
        <v>0</v>
      </c>
      <c r="K39" s="33">
        <v>22</v>
      </c>
      <c r="L39" s="22">
        <f t="shared" si="1"/>
        <v>0</v>
      </c>
      <c r="M39" s="1">
        <f t="shared" si="3"/>
        <v>0</v>
      </c>
    </row>
    <row r="40" spans="1:13" ht="15" customHeight="1" x14ac:dyDescent="0.2">
      <c r="A40" s="18" t="s">
        <v>39</v>
      </c>
      <c r="B40" s="77" t="s">
        <v>84</v>
      </c>
      <c r="C40" s="78" t="s">
        <v>104</v>
      </c>
      <c r="D40" s="79"/>
      <c r="E40" s="79"/>
      <c r="F40" s="79"/>
      <c r="G40" s="80" t="s">
        <v>296</v>
      </c>
      <c r="H40" s="23" t="s">
        <v>23</v>
      </c>
      <c r="I40" s="19">
        <v>1</v>
      </c>
      <c r="J40" s="11">
        <v>0</v>
      </c>
      <c r="K40" s="32">
        <v>22</v>
      </c>
      <c r="L40" s="24">
        <f t="shared" si="1"/>
        <v>0</v>
      </c>
      <c r="M40" s="1">
        <f t="shared" si="3"/>
        <v>0</v>
      </c>
    </row>
    <row r="41" spans="1:13" ht="15" customHeight="1" x14ac:dyDescent="0.2">
      <c r="A41" s="20" t="s">
        <v>40</v>
      </c>
      <c r="B41" s="73" t="s">
        <v>85</v>
      </c>
      <c r="C41" s="74" t="s">
        <v>105</v>
      </c>
      <c r="D41" s="75"/>
      <c r="E41" s="75"/>
      <c r="F41" s="75"/>
      <c r="G41" s="76" t="s">
        <v>296</v>
      </c>
      <c r="H41" s="21" t="s">
        <v>23</v>
      </c>
      <c r="I41" s="21">
        <v>1</v>
      </c>
      <c r="J41" s="22">
        <v>0</v>
      </c>
      <c r="K41" s="33">
        <v>22</v>
      </c>
      <c r="L41" s="22">
        <f t="shared" si="1"/>
        <v>0</v>
      </c>
      <c r="M41" s="1">
        <f t="shared" si="3"/>
        <v>0</v>
      </c>
    </row>
    <row r="42" spans="1:13" x14ac:dyDescent="0.2">
      <c r="A42" s="18" t="s">
        <v>41</v>
      </c>
      <c r="B42" s="77" t="s">
        <v>67</v>
      </c>
      <c r="C42" s="78" t="s">
        <v>106</v>
      </c>
      <c r="D42" s="79"/>
      <c r="E42" s="79"/>
      <c r="F42" s="79"/>
      <c r="G42" s="80" t="s">
        <v>296</v>
      </c>
      <c r="H42" s="23" t="s">
        <v>23</v>
      </c>
      <c r="I42" s="19">
        <v>1</v>
      </c>
      <c r="J42" s="11">
        <v>0</v>
      </c>
      <c r="K42" s="32">
        <v>22</v>
      </c>
      <c r="L42" s="24">
        <f t="shared" si="1"/>
        <v>0</v>
      </c>
      <c r="M42" s="1">
        <f t="shared" si="3"/>
        <v>0</v>
      </c>
    </row>
    <row r="43" spans="1:13" x14ac:dyDescent="0.2">
      <c r="A43" s="20" t="s">
        <v>42</v>
      </c>
      <c r="B43" s="73" t="s">
        <v>68</v>
      </c>
      <c r="C43" s="74" t="s">
        <v>107</v>
      </c>
      <c r="D43" s="75"/>
      <c r="E43" s="75"/>
      <c r="F43" s="75"/>
      <c r="G43" s="76" t="s">
        <v>296</v>
      </c>
      <c r="H43" s="21" t="s">
        <v>23</v>
      </c>
      <c r="I43" s="21">
        <v>1</v>
      </c>
      <c r="J43" s="22">
        <v>0</v>
      </c>
      <c r="K43" s="33">
        <v>22</v>
      </c>
      <c r="L43" s="22">
        <f t="shared" si="1"/>
        <v>0</v>
      </c>
      <c r="M43" s="1">
        <f t="shared" si="3"/>
        <v>0</v>
      </c>
    </row>
    <row r="44" spans="1:13" x14ac:dyDescent="0.2">
      <c r="A44" s="18" t="s">
        <v>43</v>
      </c>
      <c r="B44" s="77" t="s">
        <v>69</v>
      </c>
      <c r="C44" s="78" t="s">
        <v>108</v>
      </c>
      <c r="D44" s="79"/>
      <c r="E44" s="79"/>
      <c r="F44" s="79"/>
      <c r="G44" s="80" t="s">
        <v>296</v>
      </c>
      <c r="H44" s="23" t="s">
        <v>23</v>
      </c>
      <c r="I44" s="19">
        <v>1</v>
      </c>
      <c r="J44" s="11">
        <v>0</v>
      </c>
      <c r="K44" s="32">
        <v>22</v>
      </c>
      <c r="L44" s="24">
        <f t="shared" si="1"/>
        <v>0</v>
      </c>
      <c r="M44" s="1">
        <f t="shared" si="3"/>
        <v>0</v>
      </c>
    </row>
    <row r="45" spans="1:13" ht="30" customHeight="1" x14ac:dyDescent="0.2">
      <c r="A45" s="20" t="s">
        <v>44</v>
      </c>
      <c r="B45" s="73" t="s">
        <v>70</v>
      </c>
      <c r="C45" s="74" t="s">
        <v>109</v>
      </c>
      <c r="D45" s="75"/>
      <c r="E45" s="75"/>
      <c r="F45" s="75"/>
      <c r="G45" s="76" t="s">
        <v>296</v>
      </c>
      <c r="H45" s="21" t="s">
        <v>23</v>
      </c>
      <c r="I45" s="21">
        <v>1</v>
      </c>
      <c r="J45" s="22">
        <v>0</v>
      </c>
      <c r="K45" s="33">
        <v>22</v>
      </c>
      <c r="L45" s="22">
        <f t="shared" si="1"/>
        <v>0</v>
      </c>
      <c r="M45" s="1">
        <f t="shared" si="3"/>
        <v>0</v>
      </c>
    </row>
    <row r="46" spans="1:13" x14ac:dyDescent="0.2">
      <c r="A46" s="18" t="s">
        <v>45</v>
      </c>
      <c r="B46" s="77">
        <v>209120</v>
      </c>
      <c r="C46" s="78" t="s">
        <v>110</v>
      </c>
      <c r="D46" s="79"/>
      <c r="E46" s="79"/>
      <c r="F46" s="79"/>
      <c r="G46" s="80" t="s">
        <v>296</v>
      </c>
      <c r="H46" s="23" t="s">
        <v>23</v>
      </c>
      <c r="I46" s="19">
        <v>1</v>
      </c>
      <c r="J46" s="11">
        <v>0</v>
      </c>
      <c r="K46" s="32">
        <v>22</v>
      </c>
      <c r="L46" s="24">
        <f t="shared" si="1"/>
        <v>0</v>
      </c>
      <c r="M46" s="1">
        <f t="shared" si="3"/>
        <v>0</v>
      </c>
    </row>
    <row r="47" spans="1:13" ht="30" customHeight="1" x14ac:dyDescent="0.2">
      <c r="A47" s="20" t="s">
        <v>46</v>
      </c>
      <c r="B47" s="73" t="s">
        <v>71</v>
      </c>
      <c r="C47" s="74" t="s">
        <v>111</v>
      </c>
      <c r="D47" s="75"/>
      <c r="E47" s="75"/>
      <c r="F47" s="75"/>
      <c r="G47" s="76" t="s">
        <v>296</v>
      </c>
      <c r="H47" s="21" t="s">
        <v>23</v>
      </c>
      <c r="I47" s="21">
        <v>1</v>
      </c>
      <c r="J47" s="22">
        <v>0</v>
      </c>
      <c r="K47" s="33">
        <v>22</v>
      </c>
      <c r="L47" s="22">
        <f t="shared" si="1"/>
        <v>0</v>
      </c>
      <c r="M47" s="1">
        <f t="shared" si="3"/>
        <v>0</v>
      </c>
    </row>
    <row r="48" spans="1:13" ht="15" customHeight="1" x14ac:dyDescent="0.2">
      <c r="A48" s="18" t="s">
        <v>47</v>
      </c>
      <c r="B48" s="77" t="s">
        <v>72</v>
      </c>
      <c r="C48" s="78" t="s">
        <v>112</v>
      </c>
      <c r="D48" s="79"/>
      <c r="E48" s="79"/>
      <c r="F48" s="79"/>
      <c r="G48" s="80" t="s">
        <v>296</v>
      </c>
      <c r="H48" s="23" t="s">
        <v>23</v>
      </c>
      <c r="I48" s="19">
        <v>1</v>
      </c>
      <c r="J48" s="11">
        <v>0</v>
      </c>
      <c r="K48" s="32">
        <v>22</v>
      </c>
      <c r="L48" s="24">
        <f t="shared" si="1"/>
        <v>0</v>
      </c>
      <c r="M48" s="1">
        <f t="shared" si="3"/>
        <v>0</v>
      </c>
    </row>
    <row r="49" spans="1:13" x14ac:dyDescent="0.2">
      <c r="A49" s="20" t="s">
        <v>48</v>
      </c>
      <c r="B49" s="73">
        <v>209353</v>
      </c>
      <c r="C49" s="74" t="s">
        <v>113</v>
      </c>
      <c r="D49" s="75"/>
      <c r="E49" s="75"/>
      <c r="F49" s="75"/>
      <c r="G49" s="76" t="s">
        <v>296</v>
      </c>
      <c r="H49" s="21" t="s">
        <v>23</v>
      </c>
      <c r="I49" s="21">
        <v>1</v>
      </c>
      <c r="J49" s="22">
        <v>0</v>
      </c>
      <c r="K49" s="33">
        <v>22</v>
      </c>
      <c r="L49" s="22">
        <f t="shared" si="1"/>
        <v>0</v>
      </c>
      <c r="M49" s="1">
        <f t="shared" si="3"/>
        <v>0</v>
      </c>
    </row>
    <row r="50" spans="1:13" ht="15" customHeight="1" x14ac:dyDescent="0.2">
      <c r="A50" s="18" t="s">
        <v>49</v>
      </c>
      <c r="B50" s="77" t="s">
        <v>73</v>
      </c>
      <c r="C50" s="78" t="s">
        <v>114</v>
      </c>
      <c r="D50" s="79"/>
      <c r="E50" s="79"/>
      <c r="F50" s="79"/>
      <c r="G50" s="80" t="s">
        <v>296</v>
      </c>
      <c r="H50" s="23" t="s">
        <v>23</v>
      </c>
      <c r="I50" s="19">
        <v>1</v>
      </c>
      <c r="J50" s="11">
        <v>0</v>
      </c>
      <c r="K50" s="32">
        <v>22</v>
      </c>
      <c r="L50" s="24">
        <f t="shared" si="1"/>
        <v>0</v>
      </c>
      <c r="M50" s="1">
        <f t="shared" si="3"/>
        <v>0</v>
      </c>
    </row>
    <row r="51" spans="1:13" ht="15" customHeight="1" x14ac:dyDescent="0.2">
      <c r="A51" s="20" t="s">
        <v>50</v>
      </c>
      <c r="B51" s="73" t="s">
        <v>74</v>
      </c>
      <c r="C51" s="74" t="s">
        <v>115</v>
      </c>
      <c r="D51" s="75"/>
      <c r="E51" s="75"/>
      <c r="F51" s="75"/>
      <c r="G51" s="76" t="s">
        <v>296</v>
      </c>
      <c r="H51" s="21" t="s">
        <v>23</v>
      </c>
      <c r="I51" s="21">
        <v>1</v>
      </c>
      <c r="J51" s="22">
        <v>0</v>
      </c>
      <c r="K51" s="33">
        <v>22</v>
      </c>
      <c r="L51" s="22">
        <f t="shared" si="1"/>
        <v>0</v>
      </c>
      <c r="M51" s="1">
        <f t="shared" si="3"/>
        <v>0</v>
      </c>
    </row>
    <row r="52" spans="1:13" ht="30" customHeight="1" x14ac:dyDescent="0.2">
      <c r="A52" s="18" t="s">
        <v>51</v>
      </c>
      <c r="B52" s="77" t="s">
        <v>75</v>
      </c>
      <c r="C52" s="78" t="s">
        <v>116</v>
      </c>
      <c r="D52" s="79"/>
      <c r="E52" s="79"/>
      <c r="F52" s="79"/>
      <c r="G52" s="80" t="s">
        <v>296</v>
      </c>
      <c r="H52" s="23" t="s">
        <v>23</v>
      </c>
      <c r="I52" s="19">
        <v>1</v>
      </c>
      <c r="J52" s="11">
        <v>0</v>
      </c>
      <c r="K52" s="32">
        <v>22</v>
      </c>
      <c r="L52" s="24">
        <f t="shared" si="1"/>
        <v>0</v>
      </c>
      <c r="M52" s="1">
        <f t="shared" si="3"/>
        <v>0</v>
      </c>
    </row>
    <row r="53" spans="1:13" ht="30" customHeight="1" x14ac:dyDescent="0.2">
      <c r="A53" s="20" t="s">
        <v>52</v>
      </c>
      <c r="B53" s="73" t="s">
        <v>76</v>
      </c>
      <c r="C53" s="74" t="s">
        <v>117</v>
      </c>
      <c r="D53" s="75"/>
      <c r="E53" s="75"/>
      <c r="F53" s="75"/>
      <c r="G53" s="76" t="s">
        <v>296</v>
      </c>
      <c r="H53" s="21" t="s">
        <v>23</v>
      </c>
      <c r="I53" s="21">
        <v>1</v>
      </c>
      <c r="J53" s="22">
        <v>0</v>
      </c>
      <c r="K53" s="33">
        <v>22</v>
      </c>
      <c r="L53" s="22">
        <f t="shared" si="1"/>
        <v>0</v>
      </c>
      <c r="M53" s="1">
        <f t="shared" si="3"/>
        <v>0</v>
      </c>
    </row>
    <row r="54" spans="1:13" ht="30" customHeight="1" x14ac:dyDescent="0.2">
      <c r="A54" s="18" t="s">
        <v>53</v>
      </c>
      <c r="B54" s="77" t="s">
        <v>77</v>
      </c>
      <c r="C54" s="78" t="s">
        <v>118</v>
      </c>
      <c r="D54" s="79"/>
      <c r="E54" s="79"/>
      <c r="F54" s="79"/>
      <c r="G54" s="80" t="s">
        <v>296</v>
      </c>
      <c r="H54" s="23" t="s">
        <v>23</v>
      </c>
      <c r="I54" s="19">
        <v>1</v>
      </c>
      <c r="J54" s="11">
        <v>0</v>
      </c>
      <c r="K54" s="32">
        <v>22</v>
      </c>
      <c r="L54" s="24">
        <f t="shared" si="1"/>
        <v>0</v>
      </c>
      <c r="M54" s="1">
        <f t="shared" si="3"/>
        <v>0</v>
      </c>
    </row>
    <row r="55" spans="1:13" ht="15" customHeight="1" x14ac:dyDescent="0.2">
      <c r="A55" s="20" t="s">
        <v>54</v>
      </c>
      <c r="B55" s="73">
        <v>208770</v>
      </c>
      <c r="C55" s="74" t="s">
        <v>119</v>
      </c>
      <c r="D55" s="75"/>
      <c r="E55" s="75"/>
      <c r="F55" s="75"/>
      <c r="G55" s="76" t="s">
        <v>296</v>
      </c>
      <c r="H55" s="21" t="s">
        <v>23</v>
      </c>
      <c r="I55" s="21">
        <v>1</v>
      </c>
      <c r="J55" s="22">
        <v>0</v>
      </c>
      <c r="K55" s="33">
        <v>22</v>
      </c>
      <c r="L55" s="22">
        <f t="shared" si="1"/>
        <v>0</v>
      </c>
      <c r="M55" s="1">
        <f t="shared" si="3"/>
        <v>0</v>
      </c>
    </row>
    <row r="56" spans="1:13" ht="15" customHeight="1" x14ac:dyDescent="0.2">
      <c r="A56" s="18" t="s">
        <v>55</v>
      </c>
      <c r="B56" s="77" t="s">
        <v>78</v>
      </c>
      <c r="C56" s="78" t="s">
        <v>122</v>
      </c>
      <c r="D56" s="79"/>
      <c r="E56" s="79"/>
      <c r="F56" s="79"/>
      <c r="G56" s="80" t="s">
        <v>296</v>
      </c>
      <c r="H56" s="23" t="s">
        <v>23</v>
      </c>
      <c r="I56" s="19">
        <v>1</v>
      </c>
      <c r="J56" s="11">
        <v>0</v>
      </c>
      <c r="K56" s="32">
        <v>22</v>
      </c>
      <c r="L56" s="24">
        <f t="shared" si="1"/>
        <v>0</v>
      </c>
      <c r="M56" s="1">
        <f t="shared" si="3"/>
        <v>0</v>
      </c>
    </row>
    <row r="57" spans="1:13" ht="15" customHeight="1" x14ac:dyDescent="0.2">
      <c r="A57" s="20" t="s">
        <v>56</v>
      </c>
      <c r="B57" s="73" t="s">
        <v>79</v>
      </c>
      <c r="C57" s="74" t="s">
        <v>120</v>
      </c>
      <c r="D57" s="75"/>
      <c r="E57" s="75"/>
      <c r="F57" s="75"/>
      <c r="G57" s="76" t="s">
        <v>296</v>
      </c>
      <c r="H57" s="21" t="s">
        <v>23</v>
      </c>
      <c r="I57" s="21">
        <v>1</v>
      </c>
      <c r="J57" s="22">
        <v>0</v>
      </c>
      <c r="K57" s="33">
        <v>22</v>
      </c>
      <c r="L57" s="22">
        <f t="shared" si="1"/>
        <v>0</v>
      </c>
      <c r="M57" s="1">
        <f t="shared" si="3"/>
        <v>0</v>
      </c>
    </row>
    <row r="58" spans="1:13" ht="15" customHeight="1" x14ac:dyDescent="0.2">
      <c r="A58" s="18" t="s">
        <v>57</v>
      </c>
      <c r="B58" s="77">
        <v>208766</v>
      </c>
      <c r="C58" s="78" t="s">
        <v>121</v>
      </c>
      <c r="D58" s="79"/>
      <c r="E58" s="79"/>
      <c r="F58" s="79"/>
      <c r="G58" s="80" t="s">
        <v>296</v>
      </c>
      <c r="H58" s="23" t="s">
        <v>23</v>
      </c>
      <c r="I58" s="19">
        <v>1</v>
      </c>
      <c r="J58" s="11">
        <v>0</v>
      </c>
      <c r="K58" s="32">
        <v>22</v>
      </c>
      <c r="L58" s="24">
        <f t="shared" si="1"/>
        <v>0</v>
      </c>
      <c r="M58" s="1">
        <f t="shared" si="3"/>
        <v>0</v>
      </c>
    </row>
    <row r="59" spans="1:13" ht="15" customHeight="1" x14ac:dyDescent="0.2">
      <c r="A59" s="18" t="s">
        <v>58</v>
      </c>
      <c r="B59" s="77" t="s">
        <v>123</v>
      </c>
      <c r="C59" s="78" t="s">
        <v>124</v>
      </c>
      <c r="D59" s="79"/>
      <c r="E59" s="79"/>
      <c r="F59" s="79"/>
      <c r="G59" s="80" t="s">
        <v>296</v>
      </c>
      <c r="H59" s="23" t="s">
        <v>23</v>
      </c>
      <c r="I59" s="19">
        <v>1</v>
      </c>
      <c r="J59" s="11">
        <v>0</v>
      </c>
      <c r="K59" s="32">
        <v>22</v>
      </c>
      <c r="L59" s="24">
        <f t="shared" ref="L59:L110" si="4">I59*J59</f>
        <v>0</v>
      </c>
    </row>
    <row r="60" spans="1:13" ht="15" customHeight="1" x14ac:dyDescent="0.2">
      <c r="A60" s="20" t="s">
        <v>59</v>
      </c>
      <c r="B60" s="73" t="s">
        <v>125</v>
      </c>
      <c r="C60" s="74" t="s">
        <v>126</v>
      </c>
      <c r="D60" s="75"/>
      <c r="E60" s="75"/>
      <c r="F60" s="75"/>
      <c r="G60" s="76" t="s">
        <v>296</v>
      </c>
      <c r="H60" s="21" t="s">
        <v>23</v>
      </c>
      <c r="I60" s="21">
        <v>1</v>
      </c>
      <c r="J60" s="22">
        <v>0</v>
      </c>
      <c r="K60" s="33">
        <v>22</v>
      </c>
      <c r="L60" s="22">
        <f t="shared" si="4"/>
        <v>0</v>
      </c>
    </row>
    <row r="61" spans="1:13" ht="15" customHeight="1" x14ac:dyDescent="0.2">
      <c r="A61" s="18" t="s">
        <v>60</v>
      </c>
      <c r="B61" s="77" t="s">
        <v>127</v>
      </c>
      <c r="C61" s="78" t="s">
        <v>128</v>
      </c>
      <c r="D61" s="79"/>
      <c r="E61" s="79"/>
      <c r="F61" s="79"/>
      <c r="G61" s="80" t="s">
        <v>296</v>
      </c>
      <c r="H61" s="23" t="s">
        <v>23</v>
      </c>
      <c r="I61" s="19">
        <v>1</v>
      </c>
      <c r="J61" s="11">
        <v>0</v>
      </c>
      <c r="K61" s="32">
        <v>22</v>
      </c>
      <c r="L61" s="24">
        <f t="shared" si="4"/>
        <v>0</v>
      </c>
    </row>
    <row r="62" spans="1:13" ht="15" customHeight="1" x14ac:dyDescent="0.2">
      <c r="A62" s="20" t="s">
        <v>61</v>
      </c>
      <c r="B62" s="73" t="s">
        <v>129</v>
      </c>
      <c r="C62" s="74" t="s">
        <v>130</v>
      </c>
      <c r="D62" s="75"/>
      <c r="E62" s="75"/>
      <c r="F62" s="75"/>
      <c r="G62" s="76" t="s">
        <v>296</v>
      </c>
      <c r="H62" s="21" t="s">
        <v>23</v>
      </c>
      <c r="I62" s="21">
        <v>1</v>
      </c>
      <c r="J62" s="22">
        <v>0</v>
      </c>
      <c r="K62" s="33">
        <v>22</v>
      </c>
      <c r="L62" s="22">
        <f t="shared" si="4"/>
        <v>0</v>
      </c>
    </row>
    <row r="63" spans="1:13" ht="15" customHeight="1" x14ac:dyDescent="0.2">
      <c r="A63" s="18" t="s">
        <v>62</v>
      </c>
      <c r="B63" s="77" t="s">
        <v>131</v>
      </c>
      <c r="C63" s="78" t="s">
        <v>132</v>
      </c>
      <c r="D63" s="79"/>
      <c r="E63" s="79"/>
      <c r="F63" s="79"/>
      <c r="G63" s="80" t="s">
        <v>296</v>
      </c>
      <c r="H63" s="23" t="s">
        <v>23</v>
      </c>
      <c r="I63" s="19">
        <v>1</v>
      </c>
      <c r="J63" s="11">
        <v>0</v>
      </c>
      <c r="K63" s="32">
        <v>22</v>
      </c>
      <c r="L63" s="24">
        <f t="shared" si="4"/>
        <v>0</v>
      </c>
    </row>
    <row r="64" spans="1:13" ht="15" customHeight="1" x14ac:dyDescent="0.2">
      <c r="A64" s="20" t="s">
        <v>63</v>
      </c>
      <c r="B64" s="73" t="s">
        <v>133</v>
      </c>
      <c r="C64" s="74" t="s">
        <v>134</v>
      </c>
      <c r="D64" s="75"/>
      <c r="E64" s="75"/>
      <c r="F64" s="75"/>
      <c r="G64" s="76" t="s">
        <v>296</v>
      </c>
      <c r="H64" s="21" t="s">
        <v>23</v>
      </c>
      <c r="I64" s="21">
        <v>1</v>
      </c>
      <c r="J64" s="22">
        <v>0</v>
      </c>
      <c r="K64" s="33">
        <v>22</v>
      </c>
      <c r="L64" s="22">
        <f t="shared" si="4"/>
        <v>0</v>
      </c>
    </row>
    <row r="65" spans="1:12" ht="15" customHeight="1" x14ac:dyDescent="0.2">
      <c r="A65" s="18" t="s">
        <v>64</v>
      </c>
      <c r="B65" s="77" t="s">
        <v>135</v>
      </c>
      <c r="C65" s="78" t="s">
        <v>136</v>
      </c>
      <c r="D65" s="79"/>
      <c r="E65" s="79"/>
      <c r="F65" s="79"/>
      <c r="G65" s="80" t="s">
        <v>296</v>
      </c>
      <c r="H65" s="23" t="s">
        <v>23</v>
      </c>
      <c r="I65" s="19">
        <v>1</v>
      </c>
      <c r="J65" s="11">
        <v>0</v>
      </c>
      <c r="K65" s="32">
        <v>22</v>
      </c>
      <c r="L65" s="24">
        <f t="shared" si="4"/>
        <v>0</v>
      </c>
    </row>
    <row r="66" spans="1:12" s="31" customFormat="1" ht="15" customHeight="1" x14ac:dyDescent="0.2">
      <c r="A66" s="18" t="s">
        <v>243</v>
      </c>
      <c r="B66" s="77" t="s">
        <v>137</v>
      </c>
      <c r="C66" s="78" t="s">
        <v>138</v>
      </c>
      <c r="D66" s="79"/>
      <c r="E66" s="79"/>
      <c r="F66" s="79"/>
      <c r="G66" s="80" t="s">
        <v>296</v>
      </c>
      <c r="H66" s="23" t="s">
        <v>23</v>
      </c>
      <c r="I66" s="19">
        <v>1</v>
      </c>
      <c r="J66" s="11">
        <v>0</v>
      </c>
      <c r="K66" s="32">
        <v>22</v>
      </c>
      <c r="L66" s="24">
        <f t="shared" si="4"/>
        <v>0</v>
      </c>
    </row>
    <row r="67" spans="1:12" s="31" customFormat="1" ht="15" customHeight="1" x14ac:dyDescent="0.2">
      <c r="A67" s="20" t="s">
        <v>244</v>
      </c>
      <c r="B67" s="73" t="s">
        <v>139</v>
      </c>
      <c r="C67" s="74" t="s">
        <v>140</v>
      </c>
      <c r="D67" s="75"/>
      <c r="E67" s="75"/>
      <c r="F67" s="75"/>
      <c r="G67" s="76" t="s">
        <v>296</v>
      </c>
      <c r="H67" s="21" t="s">
        <v>23</v>
      </c>
      <c r="I67" s="21">
        <v>1</v>
      </c>
      <c r="J67" s="22">
        <v>0</v>
      </c>
      <c r="K67" s="33">
        <v>22</v>
      </c>
      <c r="L67" s="22">
        <f t="shared" si="4"/>
        <v>0</v>
      </c>
    </row>
    <row r="68" spans="1:12" s="31" customFormat="1" ht="12.75" customHeight="1" x14ac:dyDescent="0.2">
      <c r="A68" s="18" t="s">
        <v>245</v>
      </c>
      <c r="B68" s="77" t="s">
        <v>141</v>
      </c>
      <c r="C68" s="78" t="s">
        <v>142</v>
      </c>
      <c r="D68" s="79"/>
      <c r="E68" s="79"/>
      <c r="F68" s="79"/>
      <c r="G68" s="80" t="s">
        <v>296</v>
      </c>
      <c r="H68" s="23" t="s">
        <v>23</v>
      </c>
      <c r="I68" s="19">
        <v>1</v>
      </c>
      <c r="J68" s="11">
        <v>0</v>
      </c>
      <c r="K68" s="32">
        <v>22</v>
      </c>
      <c r="L68" s="24">
        <f t="shared" si="4"/>
        <v>0</v>
      </c>
    </row>
    <row r="69" spans="1:12" x14ac:dyDescent="0.2">
      <c r="A69" s="20" t="s">
        <v>246</v>
      </c>
      <c r="B69" s="73" t="s">
        <v>143</v>
      </c>
      <c r="C69" s="74" t="s">
        <v>144</v>
      </c>
      <c r="D69" s="75"/>
      <c r="E69" s="75"/>
      <c r="F69" s="75"/>
      <c r="G69" s="76" t="s">
        <v>296</v>
      </c>
      <c r="H69" s="21" t="s">
        <v>23</v>
      </c>
      <c r="I69" s="21">
        <v>1</v>
      </c>
      <c r="J69" s="22">
        <v>0</v>
      </c>
      <c r="K69" s="33">
        <v>22</v>
      </c>
      <c r="L69" s="22">
        <f t="shared" si="4"/>
        <v>0</v>
      </c>
    </row>
    <row r="70" spans="1:12" x14ac:dyDescent="0.2">
      <c r="A70" s="18" t="s">
        <v>247</v>
      </c>
      <c r="B70" s="77" t="s">
        <v>145</v>
      </c>
      <c r="C70" s="78" t="s">
        <v>146</v>
      </c>
      <c r="D70" s="79"/>
      <c r="E70" s="79"/>
      <c r="F70" s="79"/>
      <c r="G70" s="80" t="s">
        <v>296</v>
      </c>
      <c r="H70" s="23" t="s">
        <v>23</v>
      </c>
      <c r="I70" s="19">
        <v>1</v>
      </c>
      <c r="J70" s="11">
        <v>0</v>
      </c>
      <c r="K70" s="32">
        <v>22</v>
      </c>
      <c r="L70" s="24">
        <f t="shared" si="4"/>
        <v>0</v>
      </c>
    </row>
    <row r="71" spans="1:12" x14ac:dyDescent="0.2">
      <c r="A71" s="20" t="s">
        <v>248</v>
      </c>
      <c r="B71" s="73" t="s">
        <v>147</v>
      </c>
      <c r="C71" s="74" t="s">
        <v>148</v>
      </c>
      <c r="D71" s="75"/>
      <c r="E71" s="75"/>
      <c r="F71" s="75"/>
      <c r="G71" s="76" t="s">
        <v>296</v>
      </c>
      <c r="H71" s="21" t="s">
        <v>23</v>
      </c>
      <c r="I71" s="21">
        <v>1</v>
      </c>
      <c r="J71" s="22">
        <v>0</v>
      </c>
      <c r="K71" s="33">
        <v>22</v>
      </c>
      <c r="L71" s="22">
        <f t="shared" si="4"/>
        <v>0</v>
      </c>
    </row>
    <row r="72" spans="1:12" x14ac:dyDescent="0.2">
      <c r="A72" s="18" t="s">
        <v>249</v>
      </c>
      <c r="B72" s="77" t="s">
        <v>149</v>
      </c>
      <c r="C72" s="78" t="s">
        <v>150</v>
      </c>
      <c r="D72" s="79"/>
      <c r="E72" s="79"/>
      <c r="F72" s="79"/>
      <c r="G72" s="80" t="s">
        <v>296</v>
      </c>
      <c r="H72" s="23" t="s">
        <v>23</v>
      </c>
      <c r="I72" s="19">
        <v>1</v>
      </c>
      <c r="J72" s="11">
        <v>0</v>
      </c>
      <c r="K72" s="32">
        <v>22</v>
      </c>
      <c r="L72" s="24">
        <f t="shared" si="4"/>
        <v>0</v>
      </c>
    </row>
    <row r="73" spans="1:12" x14ac:dyDescent="0.2">
      <c r="A73" s="20" t="s">
        <v>250</v>
      </c>
      <c r="B73" s="73" t="s">
        <v>151</v>
      </c>
      <c r="C73" s="74" t="s">
        <v>152</v>
      </c>
      <c r="D73" s="75"/>
      <c r="E73" s="75"/>
      <c r="F73" s="75"/>
      <c r="G73" s="76" t="s">
        <v>296</v>
      </c>
      <c r="H73" s="21" t="s">
        <v>23</v>
      </c>
      <c r="I73" s="21">
        <v>1</v>
      </c>
      <c r="J73" s="22">
        <v>0</v>
      </c>
      <c r="K73" s="33">
        <v>22</v>
      </c>
      <c r="L73" s="22">
        <f t="shared" si="4"/>
        <v>0</v>
      </c>
    </row>
    <row r="74" spans="1:12" x14ac:dyDescent="0.2">
      <c r="A74" s="18" t="s">
        <v>251</v>
      </c>
      <c r="B74" s="77" t="s">
        <v>153</v>
      </c>
      <c r="C74" s="78" t="s">
        <v>154</v>
      </c>
      <c r="D74" s="79"/>
      <c r="E74" s="79"/>
      <c r="F74" s="79"/>
      <c r="G74" s="80" t="s">
        <v>296</v>
      </c>
      <c r="H74" s="23" t="s">
        <v>23</v>
      </c>
      <c r="I74" s="19">
        <v>1</v>
      </c>
      <c r="J74" s="11">
        <v>0</v>
      </c>
      <c r="K74" s="32">
        <v>22</v>
      </c>
      <c r="L74" s="24">
        <f t="shared" si="4"/>
        <v>0</v>
      </c>
    </row>
    <row r="75" spans="1:12" x14ac:dyDescent="0.2">
      <c r="A75" s="20" t="s">
        <v>252</v>
      </c>
      <c r="B75" s="73" t="s">
        <v>155</v>
      </c>
      <c r="C75" s="74" t="s">
        <v>156</v>
      </c>
      <c r="D75" s="75"/>
      <c r="E75" s="75"/>
      <c r="F75" s="75"/>
      <c r="G75" s="76" t="s">
        <v>296</v>
      </c>
      <c r="H75" s="21" t="s">
        <v>23</v>
      </c>
      <c r="I75" s="21">
        <v>1</v>
      </c>
      <c r="J75" s="22">
        <v>0</v>
      </c>
      <c r="K75" s="33">
        <v>22</v>
      </c>
      <c r="L75" s="22">
        <f t="shared" si="4"/>
        <v>0</v>
      </c>
    </row>
    <row r="76" spans="1:12" x14ac:dyDescent="0.2">
      <c r="A76" s="18" t="s">
        <v>253</v>
      </c>
      <c r="B76" s="77" t="s">
        <v>157</v>
      </c>
      <c r="C76" s="78" t="s">
        <v>158</v>
      </c>
      <c r="D76" s="79"/>
      <c r="E76" s="79"/>
      <c r="F76" s="79"/>
      <c r="G76" s="80" t="s">
        <v>296</v>
      </c>
      <c r="H76" s="23" t="s">
        <v>23</v>
      </c>
      <c r="I76" s="19">
        <v>1</v>
      </c>
      <c r="J76" s="11">
        <v>0</v>
      </c>
      <c r="K76" s="32">
        <v>22</v>
      </c>
      <c r="L76" s="24">
        <f t="shared" si="4"/>
        <v>0</v>
      </c>
    </row>
    <row r="77" spans="1:12" x14ac:dyDescent="0.2">
      <c r="A77" s="20" t="s">
        <v>254</v>
      </c>
      <c r="B77" s="73" t="s">
        <v>159</v>
      </c>
      <c r="C77" s="74" t="s">
        <v>160</v>
      </c>
      <c r="D77" s="75"/>
      <c r="E77" s="75"/>
      <c r="F77" s="75"/>
      <c r="G77" s="76" t="s">
        <v>296</v>
      </c>
      <c r="H77" s="21" t="s">
        <v>23</v>
      </c>
      <c r="I77" s="21">
        <v>1</v>
      </c>
      <c r="J77" s="22">
        <v>0</v>
      </c>
      <c r="K77" s="33">
        <v>22</v>
      </c>
      <c r="L77" s="22">
        <f t="shared" si="4"/>
        <v>0</v>
      </c>
    </row>
    <row r="78" spans="1:12" x14ac:dyDescent="0.2">
      <c r="A78" s="18" t="s">
        <v>255</v>
      </c>
      <c r="B78" s="77" t="s">
        <v>161</v>
      </c>
      <c r="C78" s="78" t="s">
        <v>162</v>
      </c>
      <c r="D78" s="79"/>
      <c r="E78" s="79"/>
      <c r="F78" s="79"/>
      <c r="G78" s="80" t="s">
        <v>296</v>
      </c>
      <c r="H78" s="23" t="s">
        <v>23</v>
      </c>
      <c r="I78" s="19">
        <v>1</v>
      </c>
      <c r="J78" s="11">
        <v>0</v>
      </c>
      <c r="K78" s="32">
        <v>22</v>
      </c>
      <c r="L78" s="24">
        <f t="shared" si="4"/>
        <v>0</v>
      </c>
    </row>
    <row r="79" spans="1:12" x14ac:dyDescent="0.2">
      <c r="A79" s="20" t="s">
        <v>256</v>
      </c>
      <c r="B79" s="73" t="s">
        <v>163</v>
      </c>
      <c r="C79" s="74" t="s">
        <v>164</v>
      </c>
      <c r="D79" s="75"/>
      <c r="E79" s="75"/>
      <c r="F79" s="75"/>
      <c r="G79" s="76" t="s">
        <v>296</v>
      </c>
      <c r="H79" s="21" t="s">
        <v>23</v>
      </c>
      <c r="I79" s="21">
        <v>1</v>
      </c>
      <c r="J79" s="22">
        <v>0</v>
      </c>
      <c r="K79" s="33">
        <v>22</v>
      </c>
      <c r="L79" s="22">
        <f t="shared" si="4"/>
        <v>0</v>
      </c>
    </row>
    <row r="80" spans="1:12" x14ac:dyDescent="0.2">
      <c r="A80" s="18" t="s">
        <v>257</v>
      </c>
      <c r="B80" s="77" t="s">
        <v>165</v>
      </c>
      <c r="C80" s="78" t="s">
        <v>166</v>
      </c>
      <c r="D80" s="79"/>
      <c r="E80" s="79"/>
      <c r="F80" s="79"/>
      <c r="G80" s="80" t="s">
        <v>296</v>
      </c>
      <c r="H80" s="23" t="s">
        <v>23</v>
      </c>
      <c r="I80" s="19">
        <v>1</v>
      </c>
      <c r="J80" s="11">
        <v>0</v>
      </c>
      <c r="K80" s="32">
        <v>22</v>
      </c>
      <c r="L80" s="24">
        <f t="shared" si="4"/>
        <v>0</v>
      </c>
    </row>
    <row r="81" spans="1:12" x14ac:dyDescent="0.2">
      <c r="A81" s="20" t="s">
        <v>258</v>
      </c>
      <c r="B81" s="73" t="s">
        <v>167</v>
      </c>
      <c r="C81" s="74" t="s">
        <v>168</v>
      </c>
      <c r="D81" s="75"/>
      <c r="E81" s="75"/>
      <c r="F81" s="75"/>
      <c r="G81" s="76" t="s">
        <v>296</v>
      </c>
      <c r="H81" s="21" t="s">
        <v>23</v>
      </c>
      <c r="I81" s="21">
        <v>1</v>
      </c>
      <c r="J81" s="22">
        <v>0</v>
      </c>
      <c r="K81" s="33">
        <v>22</v>
      </c>
      <c r="L81" s="22">
        <f t="shared" si="4"/>
        <v>0</v>
      </c>
    </row>
    <row r="82" spans="1:12" x14ac:dyDescent="0.2">
      <c r="A82" s="18" t="s">
        <v>259</v>
      </c>
      <c r="B82" s="77" t="s">
        <v>169</v>
      </c>
      <c r="C82" s="78" t="s">
        <v>170</v>
      </c>
      <c r="D82" s="79"/>
      <c r="E82" s="79"/>
      <c r="F82" s="79"/>
      <c r="G82" s="80" t="s">
        <v>296</v>
      </c>
      <c r="H82" s="23" t="s">
        <v>23</v>
      </c>
      <c r="I82" s="19">
        <v>1</v>
      </c>
      <c r="J82" s="11">
        <v>0</v>
      </c>
      <c r="K82" s="32">
        <v>22</v>
      </c>
      <c r="L82" s="24">
        <f t="shared" si="4"/>
        <v>0</v>
      </c>
    </row>
    <row r="83" spans="1:12" x14ac:dyDescent="0.2">
      <c r="A83" s="20" t="s">
        <v>260</v>
      </c>
      <c r="B83" s="73" t="s">
        <v>171</v>
      </c>
      <c r="C83" s="74" t="s">
        <v>172</v>
      </c>
      <c r="D83" s="75"/>
      <c r="E83" s="75"/>
      <c r="F83" s="75"/>
      <c r="G83" s="76" t="s">
        <v>296</v>
      </c>
      <c r="H83" s="21" t="s">
        <v>23</v>
      </c>
      <c r="I83" s="21">
        <v>1</v>
      </c>
      <c r="J83" s="22">
        <v>0</v>
      </c>
      <c r="K83" s="33">
        <v>22</v>
      </c>
      <c r="L83" s="22">
        <f t="shared" si="4"/>
        <v>0</v>
      </c>
    </row>
    <row r="84" spans="1:12" x14ac:dyDescent="0.2">
      <c r="A84" s="18" t="s">
        <v>261</v>
      </c>
      <c r="B84" s="77" t="s">
        <v>173</v>
      </c>
      <c r="C84" s="78" t="s">
        <v>174</v>
      </c>
      <c r="D84" s="79"/>
      <c r="E84" s="79"/>
      <c r="F84" s="79"/>
      <c r="G84" s="80" t="s">
        <v>296</v>
      </c>
      <c r="H84" s="23" t="s">
        <v>23</v>
      </c>
      <c r="I84" s="19">
        <v>1</v>
      </c>
      <c r="J84" s="11">
        <v>0</v>
      </c>
      <c r="K84" s="32">
        <v>22</v>
      </c>
      <c r="L84" s="24">
        <f t="shared" si="4"/>
        <v>0</v>
      </c>
    </row>
    <row r="85" spans="1:12" x14ac:dyDescent="0.2">
      <c r="A85" s="20" t="s">
        <v>262</v>
      </c>
      <c r="B85" s="73" t="s">
        <v>175</v>
      </c>
      <c r="C85" s="74" t="s">
        <v>176</v>
      </c>
      <c r="D85" s="75"/>
      <c r="E85" s="75"/>
      <c r="F85" s="75"/>
      <c r="G85" s="76" t="s">
        <v>296</v>
      </c>
      <c r="H85" s="21" t="s">
        <v>23</v>
      </c>
      <c r="I85" s="21">
        <v>1</v>
      </c>
      <c r="J85" s="22">
        <v>0</v>
      </c>
      <c r="K85" s="33">
        <v>22</v>
      </c>
      <c r="L85" s="22">
        <f t="shared" si="4"/>
        <v>0</v>
      </c>
    </row>
    <row r="86" spans="1:12" x14ac:dyDescent="0.2">
      <c r="A86" s="18" t="s">
        <v>263</v>
      </c>
      <c r="B86" s="77" t="s">
        <v>177</v>
      </c>
      <c r="C86" s="78" t="s">
        <v>178</v>
      </c>
      <c r="D86" s="79"/>
      <c r="E86" s="79"/>
      <c r="F86" s="79"/>
      <c r="G86" s="80" t="s">
        <v>296</v>
      </c>
      <c r="H86" s="23" t="s">
        <v>23</v>
      </c>
      <c r="I86" s="19">
        <v>1</v>
      </c>
      <c r="J86" s="11">
        <v>0</v>
      </c>
      <c r="K86" s="32">
        <v>22</v>
      </c>
      <c r="L86" s="24">
        <f t="shared" si="4"/>
        <v>0</v>
      </c>
    </row>
    <row r="87" spans="1:12" x14ac:dyDescent="0.2">
      <c r="A87" s="20" t="s">
        <v>264</v>
      </c>
      <c r="B87" s="73" t="s">
        <v>179</v>
      </c>
      <c r="C87" s="74" t="s">
        <v>180</v>
      </c>
      <c r="D87" s="75"/>
      <c r="E87" s="75"/>
      <c r="F87" s="75"/>
      <c r="G87" s="76" t="s">
        <v>296</v>
      </c>
      <c r="H87" s="21" t="s">
        <v>23</v>
      </c>
      <c r="I87" s="21">
        <v>1</v>
      </c>
      <c r="J87" s="22">
        <v>0</v>
      </c>
      <c r="K87" s="33">
        <v>22</v>
      </c>
      <c r="L87" s="22">
        <f t="shared" si="4"/>
        <v>0</v>
      </c>
    </row>
    <row r="88" spans="1:12" x14ac:dyDescent="0.2">
      <c r="A88" s="18" t="s">
        <v>265</v>
      </c>
      <c r="B88" s="77" t="s">
        <v>181</v>
      </c>
      <c r="C88" s="78" t="s">
        <v>182</v>
      </c>
      <c r="D88" s="79"/>
      <c r="E88" s="79"/>
      <c r="F88" s="79"/>
      <c r="G88" s="80" t="s">
        <v>296</v>
      </c>
      <c r="H88" s="23" t="s">
        <v>23</v>
      </c>
      <c r="I88" s="19">
        <v>1</v>
      </c>
      <c r="J88" s="11">
        <v>0</v>
      </c>
      <c r="K88" s="32">
        <v>22</v>
      </c>
      <c r="L88" s="24">
        <f t="shared" si="4"/>
        <v>0</v>
      </c>
    </row>
    <row r="89" spans="1:12" x14ac:dyDescent="0.2">
      <c r="A89" s="20" t="s">
        <v>266</v>
      </c>
      <c r="B89" s="73" t="s">
        <v>183</v>
      </c>
      <c r="C89" s="74" t="s">
        <v>184</v>
      </c>
      <c r="D89" s="75"/>
      <c r="E89" s="75"/>
      <c r="F89" s="75"/>
      <c r="G89" s="76" t="s">
        <v>296</v>
      </c>
      <c r="H89" s="21" t="s">
        <v>23</v>
      </c>
      <c r="I89" s="21">
        <v>1</v>
      </c>
      <c r="J89" s="22">
        <v>0</v>
      </c>
      <c r="K89" s="33">
        <v>22</v>
      </c>
      <c r="L89" s="22">
        <f t="shared" si="4"/>
        <v>0</v>
      </c>
    </row>
    <row r="90" spans="1:12" x14ac:dyDescent="0.2">
      <c r="A90" s="18" t="s">
        <v>267</v>
      </c>
      <c r="B90" s="77" t="s">
        <v>185</v>
      </c>
      <c r="C90" s="78" t="s">
        <v>186</v>
      </c>
      <c r="D90" s="79"/>
      <c r="E90" s="79"/>
      <c r="F90" s="79"/>
      <c r="G90" s="80" t="s">
        <v>296</v>
      </c>
      <c r="H90" s="23" t="s">
        <v>23</v>
      </c>
      <c r="I90" s="19">
        <v>1</v>
      </c>
      <c r="J90" s="11">
        <v>0</v>
      </c>
      <c r="K90" s="32">
        <v>22</v>
      </c>
      <c r="L90" s="24">
        <f t="shared" si="4"/>
        <v>0</v>
      </c>
    </row>
    <row r="91" spans="1:12" x14ac:dyDescent="0.2">
      <c r="A91" s="20" t="s">
        <v>268</v>
      </c>
      <c r="B91" s="73" t="s">
        <v>187</v>
      </c>
      <c r="C91" s="74" t="s">
        <v>188</v>
      </c>
      <c r="D91" s="75"/>
      <c r="E91" s="75"/>
      <c r="F91" s="75"/>
      <c r="G91" s="76" t="s">
        <v>296</v>
      </c>
      <c r="H91" s="21" t="s">
        <v>23</v>
      </c>
      <c r="I91" s="21">
        <v>1</v>
      </c>
      <c r="J91" s="22">
        <v>0</v>
      </c>
      <c r="K91" s="33">
        <v>22</v>
      </c>
      <c r="L91" s="22">
        <f t="shared" si="4"/>
        <v>0</v>
      </c>
    </row>
    <row r="92" spans="1:12" x14ac:dyDescent="0.2">
      <c r="A92" s="18" t="s">
        <v>269</v>
      </c>
      <c r="B92" s="77" t="s">
        <v>189</v>
      </c>
      <c r="C92" s="78" t="s">
        <v>190</v>
      </c>
      <c r="D92" s="79"/>
      <c r="E92" s="79"/>
      <c r="F92" s="79"/>
      <c r="G92" s="80" t="s">
        <v>296</v>
      </c>
      <c r="H92" s="23" t="s">
        <v>23</v>
      </c>
      <c r="I92" s="19">
        <v>1</v>
      </c>
      <c r="J92" s="11">
        <v>0</v>
      </c>
      <c r="K92" s="32">
        <v>22</v>
      </c>
      <c r="L92" s="24">
        <f t="shared" si="4"/>
        <v>0</v>
      </c>
    </row>
    <row r="93" spans="1:12" x14ac:dyDescent="0.2">
      <c r="A93" s="20" t="s">
        <v>270</v>
      </c>
      <c r="B93" s="73" t="s">
        <v>191</v>
      </c>
      <c r="C93" s="74" t="s">
        <v>192</v>
      </c>
      <c r="D93" s="75"/>
      <c r="E93" s="75"/>
      <c r="F93" s="75"/>
      <c r="G93" s="76" t="s">
        <v>296</v>
      </c>
      <c r="H93" s="21" t="s">
        <v>23</v>
      </c>
      <c r="I93" s="21">
        <v>1</v>
      </c>
      <c r="J93" s="22">
        <v>0</v>
      </c>
      <c r="K93" s="33">
        <v>22</v>
      </c>
      <c r="L93" s="22">
        <f t="shared" si="4"/>
        <v>0</v>
      </c>
    </row>
    <row r="94" spans="1:12" x14ac:dyDescent="0.2">
      <c r="A94" s="18" t="s">
        <v>271</v>
      </c>
      <c r="B94" s="77" t="s">
        <v>193</v>
      </c>
      <c r="C94" s="78" t="s">
        <v>194</v>
      </c>
      <c r="D94" s="79"/>
      <c r="E94" s="79"/>
      <c r="F94" s="79"/>
      <c r="G94" s="80" t="s">
        <v>296</v>
      </c>
      <c r="H94" s="23" t="s">
        <v>23</v>
      </c>
      <c r="I94" s="19">
        <v>1</v>
      </c>
      <c r="J94" s="11">
        <v>0</v>
      </c>
      <c r="K94" s="32">
        <v>22</v>
      </c>
      <c r="L94" s="24">
        <f t="shared" si="4"/>
        <v>0</v>
      </c>
    </row>
    <row r="95" spans="1:12" x14ac:dyDescent="0.2">
      <c r="A95" s="20" t="s">
        <v>272</v>
      </c>
      <c r="B95" s="73" t="s">
        <v>195</v>
      </c>
      <c r="C95" s="74" t="s">
        <v>196</v>
      </c>
      <c r="D95" s="75"/>
      <c r="E95" s="75"/>
      <c r="F95" s="75"/>
      <c r="G95" s="76" t="s">
        <v>296</v>
      </c>
      <c r="H95" s="21" t="s">
        <v>23</v>
      </c>
      <c r="I95" s="21">
        <v>1</v>
      </c>
      <c r="J95" s="22">
        <v>0</v>
      </c>
      <c r="K95" s="33">
        <v>22</v>
      </c>
      <c r="L95" s="22">
        <f t="shared" si="4"/>
        <v>0</v>
      </c>
    </row>
    <row r="96" spans="1:12" x14ac:dyDescent="0.2">
      <c r="A96" s="18" t="s">
        <v>273</v>
      </c>
      <c r="B96" s="77" t="s">
        <v>197</v>
      </c>
      <c r="C96" s="78" t="s">
        <v>198</v>
      </c>
      <c r="D96" s="79"/>
      <c r="E96" s="79"/>
      <c r="F96" s="79"/>
      <c r="G96" s="80" t="s">
        <v>296</v>
      </c>
      <c r="H96" s="23" t="s">
        <v>23</v>
      </c>
      <c r="I96" s="19">
        <v>1</v>
      </c>
      <c r="J96" s="11">
        <v>0</v>
      </c>
      <c r="K96" s="32">
        <v>22</v>
      </c>
      <c r="L96" s="24">
        <f t="shared" si="4"/>
        <v>0</v>
      </c>
    </row>
    <row r="97" spans="1:12" x14ac:dyDescent="0.2">
      <c r="A97" s="20" t="s">
        <v>274</v>
      </c>
      <c r="B97" s="73" t="s">
        <v>199</v>
      </c>
      <c r="C97" s="74" t="s">
        <v>200</v>
      </c>
      <c r="D97" s="75"/>
      <c r="E97" s="75"/>
      <c r="F97" s="75"/>
      <c r="G97" s="76" t="s">
        <v>296</v>
      </c>
      <c r="H97" s="21" t="s">
        <v>23</v>
      </c>
      <c r="I97" s="21">
        <v>1</v>
      </c>
      <c r="J97" s="22">
        <v>0</v>
      </c>
      <c r="K97" s="33">
        <v>22</v>
      </c>
      <c r="L97" s="22">
        <f t="shared" si="4"/>
        <v>0</v>
      </c>
    </row>
    <row r="98" spans="1:12" x14ac:dyDescent="0.2">
      <c r="A98" s="18" t="s">
        <v>275</v>
      </c>
      <c r="B98" s="77" t="s">
        <v>201</v>
      </c>
      <c r="C98" s="78" t="s">
        <v>202</v>
      </c>
      <c r="D98" s="79"/>
      <c r="E98" s="79"/>
      <c r="F98" s="79"/>
      <c r="G98" s="80" t="s">
        <v>296</v>
      </c>
      <c r="H98" s="23" t="s">
        <v>23</v>
      </c>
      <c r="I98" s="19">
        <v>1</v>
      </c>
      <c r="J98" s="11">
        <v>0</v>
      </c>
      <c r="K98" s="32">
        <v>22</v>
      </c>
      <c r="L98" s="24">
        <f t="shared" si="4"/>
        <v>0</v>
      </c>
    </row>
    <row r="99" spans="1:12" x14ac:dyDescent="0.2">
      <c r="A99" s="20" t="s">
        <v>276</v>
      </c>
      <c r="B99" s="73" t="s">
        <v>203</v>
      </c>
      <c r="C99" s="74" t="s">
        <v>204</v>
      </c>
      <c r="D99" s="75"/>
      <c r="E99" s="75"/>
      <c r="F99" s="75"/>
      <c r="G99" s="76" t="s">
        <v>296</v>
      </c>
      <c r="H99" s="21" t="s">
        <v>23</v>
      </c>
      <c r="I99" s="21">
        <v>1</v>
      </c>
      <c r="J99" s="22">
        <v>0</v>
      </c>
      <c r="K99" s="33">
        <v>22</v>
      </c>
      <c r="L99" s="22">
        <f t="shared" si="4"/>
        <v>0</v>
      </c>
    </row>
    <row r="100" spans="1:12" x14ac:dyDescent="0.2">
      <c r="A100" s="18" t="s">
        <v>277</v>
      </c>
      <c r="B100" s="77" t="s">
        <v>205</v>
      </c>
      <c r="C100" s="78" t="s">
        <v>206</v>
      </c>
      <c r="D100" s="79"/>
      <c r="E100" s="79"/>
      <c r="F100" s="79"/>
      <c r="G100" s="80" t="s">
        <v>296</v>
      </c>
      <c r="H100" s="23" t="s">
        <v>23</v>
      </c>
      <c r="I100" s="19">
        <v>1</v>
      </c>
      <c r="J100" s="11">
        <v>0</v>
      </c>
      <c r="K100" s="32">
        <v>22</v>
      </c>
      <c r="L100" s="24">
        <f t="shared" si="4"/>
        <v>0</v>
      </c>
    </row>
    <row r="101" spans="1:12" x14ac:dyDescent="0.2">
      <c r="A101" s="20" t="s">
        <v>278</v>
      </c>
      <c r="B101" s="73" t="s">
        <v>207</v>
      </c>
      <c r="C101" s="74" t="s">
        <v>208</v>
      </c>
      <c r="D101" s="75"/>
      <c r="E101" s="75"/>
      <c r="F101" s="75"/>
      <c r="G101" s="76" t="s">
        <v>296</v>
      </c>
      <c r="H101" s="21" t="s">
        <v>23</v>
      </c>
      <c r="I101" s="21">
        <v>1</v>
      </c>
      <c r="J101" s="22">
        <v>0</v>
      </c>
      <c r="K101" s="33">
        <v>22</v>
      </c>
      <c r="L101" s="22">
        <f t="shared" si="4"/>
        <v>0</v>
      </c>
    </row>
    <row r="102" spans="1:12" x14ac:dyDescent="0.2">
      <c r="A102" s="18" t="s">
        <v>279</v>
      </c>
      <c r="B102" s="77" t="s">
        <v>209</v>
      </c>
      <c r="C102" s="78" t="s">
        <v>210</v>
      </c>
      <c r="D102" s="79"/>
      <c r="E102" s="79"/>
      <c r="F102" s="79"/>
      <c r="G102" s="80" t="s">
        <v>296</v>
      </c>
      <c r="H102" s="23" t="s">
        <v>23</v>
      </c>
      <c r="I102" s="19">
        <v>1</v>
      </c>
      <c r="J102" s="11">
        <v>0</v>
      </c>
      <c r="K102" s="32">
        <v>22</v>
      </c>
      <c r="L102" s="24">
        <f t="shared" si="4"/>
        <v>0</v>
      </c>
    </row>
    <row r="103" spans="1:12" x14ac:dyDescent="0.2">
      <c r="A103" s="20" t="s">
        <v>280</v>
      </c>
      <c r="B103" s="73" t="s">
        <v>211</v>
      </c>
      <c r="C103" s="74" t="s">
        <v>212</v>
      </c>
      <c r="D103" s="75"/>
      <c r="E103" s="75"/>
      <c r="F103" s="75"/>
      <c r="G103" s="76" t="s">
        <v>296</v>
      </c>
      <c r="H103" s="21" t="s">
        <v>23</v>
      </c>
      <c r="I103" s="21">
        <v>1</v>
      </c>
      <c r="J103" s="22">
        <v>0</v>
      </c>
      <c r="K103" s="33">
        <v>22</v>
      </c>
      <c r="L103" s="22">
        <f t="shared" si="4"/>
        <v>0</v>
      </c>
    </row>
    <row r="104" spans="1:12" x14ac:dyDescent="0.2">
      <c r="A104" s="18" t="s">
        <v>281</v>
      </c>
      <c r="B104" s="77" t="s">
        <v>213</v>
      </c>
      <c r="C104" s="78" t="s">
        <v>214</v>
      </c>
      <c r="D104" s="79"/>
      <c r="E104" s="79"/>
      <c r="F104" s="79"/>
      <c r="G104" s="80" t="s">
        <v>296</v>
      </c>
      <c r="H104" s="23" t="s">
        <v>23</v>
      </c>
      <c r="I104" s="19">
        <v>1</v>
      </c>
      <c r="J104" s="11">
        <v>0</v>
      </c>
      <c r="K104" s="32">
        <v>22</v>
      </c>
      <c r="L104" s="24">
        <f t="shared" si="4"/>
        <v>0</v>
      </c>
    </row>
    <row r="105" spans="1:12" x14ac:dyDescent="0.2">
      <c r="A105" s="20" t="s">
        <v>282</v>
      </c>
      <c r="B105" s="73" t="s">
        <v>215</v>
      </c>
      <c r="C105" s="74" t="s">
        <v>216</v>
      </c>
      <c r="D105" s="75"/>
      <c r="E105" s="75"/>
      <c r="F105" s="75"/>
      <c r="G105" s="76" t="s">
        <v>296</v>
      </c>
      <c r="H105" s="21" t="s">
        <v>23</v>
      </c>
      <c r="I105" s="21">
        <v>1</v>
      </c>
      <c r="J105" s="22">
        <v>0</v>
      </c>
      <c r="K105" s="33">
        <v>22</v>
      </c>
      <c r="L105" s="22">
        <f t="shared" si="4"/>
        <v>0</v>
      </c>
    </row>
    <row r="106" spans="1:12" x14ac:dyDescent="0.2">
      <c r="A106" s="18" t="s">
        <v>283</v>
      </c>
      <c r="B106" s="77" t="s">
        <v>217</v>
      </c>
      <c r="C106" s="78" t="s">
        <v>218</v>
      </c>
      <c r="D106" s="79"/>
      <c r="E106" s="79"/>
      <c r="F106" s="79"/>
      <c r="G106" s="80" t="s">
        <v>296</v>
      </c>
      <c r="H106" s="23" t="s">
        <v>23</v>
      </c>
      <c r="I106" s="19">
        <v>1</v>
      </c>
      <c r="J106" s="11">
        <v>0</v>
      </c>
      <c r="K106" s="32">
        <v>22</v>
      </c>
      <c r="L106" s="24">
        <f t="shared" si="4"/>
        <v>0</v>
      </c>
    </row>
    <row r="107" spans="1:12" x14ac:dyDescent="0.2">
      <c r="A107" s="20" t="s">
        <v>284</v>
      </c>
      <c r="B107" s="73" t="s">
        <v>219</v>
      </c>
      <c r="C107" s="74" t="s">
        <v>220</v>
      </c>
      <c r="D107" s="75"/>
      <c r="E107" s="75"/>
      <c r="F107" s="75"/>
      <c r="G107" s="76" t="s">
        <v>296</v>
      </c>
      <c r="H107" s="21" t="s">
        <v>23</v>
      </c>
      <c r="I107" s="21">
        <v>1</v>
      </c>
      <c r="J107" s="22">
        <v>0</v>
      </c>
      <c r="K107" s="33">
        <v>22</v>
      </c>
      <c r="L107" s="22">
        <f t="shared" si="4"/>
        <v>0</v>
      </c>
    </row>
    <row r="108" spans="1:12" x14ac:dyDescent="0.2">
      <c r="A108" s="18" t="s">
        <v>285</v>
      </c>
      <c r="B108" s="77" t="s">
        <v>221</v>
      </c>
      <c r="C108" s="78" t="s">
        <v>222</v>
      </c>
      <c r="D108" s="79"/>
      <c r="E108" s="79"/>
      <c r="F108" s="79"/>
      <c r="G108" s="80" t="s">
        <v>296</v>
      </c>
      <c r="H108" s="23" t="s">
        <v>23</v>
      </c>
      <c r="I108" s="19">
        <v>1</v>
      </c>
      <c r="J108" s="11">
        <v>0</v>
      </c>
      <c r="K108" s="32">
        <v>22</v>
      </c>
      <c r="L108" s="24">
        <f t="shared" si="4"/>
        <v>0</v>
      </c>
    </row>
    <row r="109" spans="1:12" x14ac:dyDescent="0.2">
      <c r="A109" s="20" t="s">
        <v>286</v>
      </c>
      <c r="B109" s="73" t="s">
        <v>223</v>
      </c>
      <c r="C109" s="74" t="s">
        <v>224</v>
      </c>
      <c r="D109" s="75"/>
      <c r="E109" s="75"/>
      <c r="F109" s="75"/>
      <c r="G109" s="76" t="s">
        <v>296</v>
      </c>
      <c r="H109" s="21" t="s">
        <v>23</v>
      </c>
      <c r="I109" s="21">
        <v>1</v>
      </c>
      <c r="J109" s="22">
        <v>0</v>
      </c>
      <c r="K109" s="33">
        <v>22</v>
      </c>
      <c r="L109" s="22">
        <f t="shared" si="4"/>
        <v>0</v>
      </c>
    </row>
    <row r="110" spans="1:12" x14ac:dyDescent="0.2">
      <c r="A110" s="18" t="s">
        <v>287</v>
      </c>
      <c r="B110" s="77" t="s">
        <v>225</v>
      </c>
      <c r="C110" s="78" t="s">
        <v>226</v>
      </c>
      <c r="D110" s="79"/>
      <c r="E110" s="79"/>
      <c r="F110" s="79"/>
      <c r="G110" s="80" t="s">
        <v>296</v>
      </c>
      <c r="H110" s="23" t="s">
        <v>23</v>
      </c>
      <c r="I110" s="19">
        <v>1</v>
      </c>
      <c r="J110" s="11">
        <v>0</v>
      </c>
      <c r="K110" s="32">
        <v>22</v>
      </c>
      <c r="L110" s="24">
        <f t="shared" si="4"/>
        <v>0</v>
      </c>
    </row>
    <row r="111" spans="1:12" x14ac:dyDescent="0.2">
      <c r="A111" s="20" t="s">
        <v>288</v>
      </c>
      <c r="B111" s="73" t="s">
        <v>227</v>
      </c>
      <c r="C111" s="74" t="s">
        <v>228</v>
      </c>
      <c r="D111" s="75"/>
      <c r="E111" s="75"/>
      <c r="F111" s="75"/>
      <c r="G111" s="76" t="s">
        <v>296</v>
      </c>
      <c r="H111" s="21" t="s">
        <v>23</v>
      </c>
      <c r="I111" s="21">
        <v>1</v>
      </c>
      <c r="J111" s="22">
        <v>0</v>
      </c>
      <c r="K111" s="33">
        <v>22</v>
      </c>
      <c r="L111" s="22">
        <f t="shared" ref="L111:L118" si="5">I111*J111</f>
        <v>0</v>
      </c>
    </row>
    <row r="112" spans="1:12" x14ac:dyDescent="0.2">
      <c r="A112" s="18" t="s">
        <v>289</v>
      </c>
      <c r="B112" s="77" t="s">
        <v>229</v>
      </c>
      <c r="C112" s="78" t="s">
        <v>230</v>
      </c>
      <c r="D112" s="79"/>
      <c r="E112" s="79"/>
      <c r="F112" s="79"/>
      <c r="G112" s="80" t="s">
        <v>296</v>
      </c>
      <c r="H112" s="23" t="s">
        <v>23</v>
      </c>
      <c r="I112" s="19">
        <v>1</v>
      </c>
      <c r="J112" s="11">
        <v>0</v>
      </c>
      <c r="K112" s="32">
        <v>22</v>
      </c>
      <c r="L112" s="24">
        <f t="shared" si="5"/>
        <v>0</v>
      </c>
    </row>
    <row r="113" spans="1:12" x14ac:dyDescent="0.2">
      <c r="A113" s="20" t="s">
        <v>290</v>
      </c>
      <c r="B113" s="73" t="s">
        <v>231</v>
      </c>
      <c r="C113" s="74" t="s">
        <v>232</v>
      </c>
      <c r="D113" s="75"/>
      <c r="E113" s="75"/>
      <c r="F113" s="75"/>
      <c r="G113" s="76" t="s">
        <v>296</v>
      </c>
      <c r="H113" s="21" t="s">
        <v>23</v>
      </c>
      <c r="I113" s="21">
        <v>1</v>
      </c>
      <c r="J113" s="22">
        <v>0</v>
      </c>
      <c r="K113" s="33">
        <v>22</v>
      </c>
      <c r="L113" s="22">
        <f t="shared" si="5"/>
        <v>0</v>
      </c>
    </row>
    <row r="114" spans="1:12" x14ac:dyDescent="0.2">
      <c r="A114" s="18" t="s">
        <v>291</v>
      </c>
      <c r="B114" s="77" t="s">
        <v>234</v>
      </c>
      <c r="C114" s="78" t="s">
        <v>235</v>
      </c>
      <c r="D114" s="79"/>
      <c r="E114" s="79"/>
      <c r="F114" s="79"/>
      <c r="G114" s="80" t="s">
        <v>296</v>
      </c>
      <c r="H114" s="23" t="s">
        <v>23</v>
      </c>
      <c r="I114" s="19">
        <v>1</v>
      </c>
      <c r="J114" s="11">
        <v>0</v>
      </c>
      <c r="K114" s="32">
        <v>22</v>
      </c>
      <c r="L114" s="24">
        <f t="shared" si="5"/>
        <v>0</v>
      </c>
    </row>
    <row r="115" spans="1:12" x14ac:dyDescent="0.2">
      <c r="A115" s="20" t="s">
        <v>292</v>
      </c>
      <c r="B115" s="73" t="s">
        <v>236</v>
      </c>
      <c r="C115" s="74" t="s">
        <v>237</v>
      </c>
      <c r="D115" s="75"/>
      <c r="E115" s="75"/>
      <c r="F115" s="75"/>
      <c r="G115" s="76" t="s">
        <v>296</v>
      </c>
      <c r="H115" s="21" t="s">
        <v>23</v>
      </c>
      <c r="I115" s="21">
        <v>1</v>
      </c>
      <c r="J115" s="22">
        <v>0</v>
      </c>
      <c r="K115" s="33">
        <v>22</v>
      </c>
      <c r="L115" s="22">
        <f t="shared" si="5"/>
        <v>0</v>
      </c>
    </row>
    <row r="116" spans="1:12" x14ac:dyDescent="0.2">
      <c r="A116" s="18" t="s">
        <v>293</v>
      </c>
      <c r="B116" s="77" t="s">
        <v>238</v>
      </c>
      <c r="C116" s="78" t="s">
        <v>239</v>
      </c>
      <c r="D116" s="79"/>
      <c r="E116" s="79"/>
      <c r="F116" s="79"/>
      <c r="G116" s="80" t="s">
        <v>296</v>
      </c>
      <c r="H116" s="23" t="s">
        <v>23</v>
      </c>
      <c r="I116" s="19">
        <v>1</v>
      </c>
      <c r="J116" s="11">
        <v>0</v>
      </c>
      <c r="K116" s="32">
        <v>22</v>
      </c>
      <c r="L116" s="24">
        <f t="shared" si="5"/>
        <v>0</v>
      </c>
    </row>
    <row r="117" spans="1:12" x14ac:dyDescent="0.2">
      <c r="A117" s="20" t="s">
        <v>294</v>
      </c>
      <c r="B117" s="73" t="s">
        <v>240</v>
      </c>
      <c r="C117" s="74" t="s">
        <v>241</v>
      </c>
      <c r="D117" s="75"/>
      <c r="E117" s="75"/>
      <c r="F117" s="75"/>
      <c r="G117" s="76" t="s">
        <v>296</v>
      </c>
      <c r="H117" s="21" t="s">
        <v>23</v>
      </c>
      <c r="I117" s="21">
        <v>1</v>
      </c>
      <c r="J117" s="22">
        <v>0</v>
      </c>
      <c r="K117" s="33">
        <v>22</v>
      </c>
      <c r="L117" s="22">
        <f t="shared" si="5"/>
        <v>0</v>
      </c>
    </row>
    <row r="118" spans="1:12" x14ac:dyDescent="0.2">
      <c r="A118" s="18" t="s">
        <v>295</v>
      </c>
      <c r="B118" s="77" t="s">
        <v>233</v>
      </c>
      <c r="C118" s="78" t="s">
        <v>242</v>
      </c>
      <c r="D118" s="79"/>
      <c r="E118" s="79"/>
      <c r="F118" s="79"/>
      <c r="G118" s="80" t="s">
        <v>296</v>
      </c>
      <c r="H118" s="23" t="s">
        <v>23</v>
      </c>
      <c r="I118" s="19">
        <v>1</v>
      </c>
      <c r="J118" s="11">
        <v>0</v>
      </c>
      <c r="K118" s="32">
        <v>22</v>
      </c>
      <c r="L118" s="24">
        <f t="shared" si="5"/>
        <v>0</v>
      </c>
    </row>
    <row r="123" spans="1:12" x14ac:dyDescent="0.2">
      <c r="I123" s="25" t="s">
        <v>24</v>
      </c>
      <c r="J123" s="26"/>
      <c r="K123" s="27"/>
      <c r="L123" s="28">
        <f>SUM(L18:L118)</f>
        <v>0</v>
      </c>
    </row>
    <row r="124" spans="1:12" x14ac:dyDescent="0.2">
      <c r="I124" s="25" t="s">
        <v>25</v>
      </c>
      <c r="J124" s="26"/>
      <c r="K124" s="27"/>
      <c r="L124" s="28">
        <f>SUM(M18:M118)</f>
        <v>0</v>
      </c>
    </row>
    <row r="125" spans="1:12" ht="13.5" thickBot="1" x14ac:dyDescent="0.25">
      <c r="I125" s="25" t="s">
        <v>26</v>
      </c>
      <c r="J125" s="26"/>
      <c r="K125" s="27"/>
      <c r="L125" s="29">
        <f>L123+L124</f>
        <v>0</v>
      </c>
    </row>
    <row r="126" spans="1:12" ht="13.5" thickTop="1" x14ac:dyDescent="0.2"/>
    <row r="127" spans="1:12" s="34" customFormat="1" x14ac:dyDescent="0.2">
      <c r="B127" s="93" t="s">
        <v>356</v>
      </c>
      <c r="C127" s="93"/>
      <c r="D127" s="93"/>
      <c r="E127" s="93"/>
      <c r="F127" s="93"/>
      <c r="G127" s="93"/>
      <c r="H127" s="93"/>
      <c r="I127" s="93"/>
      <c r="J127" s="93"/>
      <c r="K127" s="93"/>
    </row>
    <row r="128" spans="1:12" s="34" customFormat="1" ht="25.5" customHeight="1" x14ac:dyDescent="0.2">
      <c r="B128" s="86" t="s">
        <v>357</v>
      </c>
      <c r="C128" s="86"/>
      <c r="D128" s="86"/>
      <c r="E128" s="86"/>
      <c r="F128" s="86"/>
      <c r="G128" s="86"/>
      <c r="H128" s="86"/>
      <c r="I128" s="86"/>
      <c r="J128" s="86"/>
      <c r="K128" s="86"/>
    </row>
    <row r="130" spans="10:11" x14ac:dyDescent="0.2">
      <c r="J130" s="1" t="s">
        <v>27</v>
      </c>
    </row>
    <row r="132" spans="10:11" x14ac:dyDescent="0.2">
      <c r="J132" s="30"/>
      <c r="K132" s="30"/>
    </row>
  </sheetData>
  <sheetProtection selectLockedCells="1"/>
  <mergeCells count="6">
    <mergeCell ref="B128:K128"/>
    <mergeCell ref="A13:L13"/>
    <mergeCell ref="A14:L14"/>
    <mergeCell ref="C18:F18"/>
    <mergeCell ref="C19:F19"/>
    <mergeCell ref="B127:K127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&amp;R&amp;"Arial,Krepko"&amp;12OBR-5</oddHeader>
    <oddFooter xml:space="preserve">&amp;L&amp;"Arial,Poševno"&amp;10UKC Maribor&amp;C&amp;P/&amp;N&amp;R&amp;"Arial,Poševno"&amp;10Vzdrževanje medicinske opreme Löwenstein Madical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0"/>
  <sheetViews>
    <sheetView zoomScaleNormal="100" workbookViewId="0">
      <selection activeCell="J49" sqref="J49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65" customWidth="1"/>
    <col min="7" max="7" width="10.42578125" style="68" customWidth="1"/>
    <col min="8" max="8" width="14.85546875" style="65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7" t="s">
        <v>7</v>
      </c>
      <c r="B3" s="57"/>
      <c r="C3" s="57"/>
      <c r="D3" s="57"/>
      <c r="E3" s="57"/>
      <c r="F3" s="58"/>
      <c r="G3" s="58"/>
      <c r="H3" s="58"/>
      <c r="I3" s="58"/>
      <c r="J3" s="58"/>
      <c r="K3" s="58"/>
    </row>
    <row r="4" spans="1:11" x14ac:dyDescent="0.25">
      <c r="A4" s="95"/>
      <c r="B4" s="95"/>
      <c r="C4" s="95"/>
      <c r="D4" s="95"/>
      <c r="E4" s="95"/>
      <c r="F4" s="58"/>
      <c r="G4" s="58"/>
      <c r="H4" s="58"/>
      <c r="I4" s="58"/>
      <c r="J4" s="58"/>
      <c r="K4" s="58"/>
    </row>
    <row r="5" spans="1:11" x14ac:dyDescent="0.25">
      <c r="A5" s="96"/>
      <c r="B5" s="96"/>
      <c r="C5" s="96"/>
      <c r="D5" s="96"/>
      <c r="E5" s="96"/>
      <c r="F5" s="58"/>
      <c r="G5" s="58"/>
      <c r="H5" s="58"/>
      <c r="I5" s="58"/>
      <c r="J5" s="58"/>
      <c r="K5" s="58"/>
    </row>
    <row r="6" spans="1:11" x14ac:dyDescent="0.25">
      <c r="A6" s="96"/>
      <c r="B6" s="96"/>
      <c r="C6" s="96"/>
      <c r="D6" s="96"/>
      <c r="E6" s="96"/>
      <c r="F6" s="58"/>
      <c r="G6" s="58"/>
      <c r="H6" s="58"/>
      <c r="I6" s="58"/>
      <c r="J6" s="58"/>
      <c r="K6" s="58"/>
    </row>
    <row r="7" spans="1:11" x14ac:dyDescent="0.25">
      <c r="A7" s="57"/>
      <c r="B7" s="57"/>
      <c r="C7" s="57"/>
      <c r="D7" s="57"/>
      <c r="E7" s="57"/>
      <c r="F7" s="58"/>
      <c r="G7" s="58"/>
      <c r="H7" s="58"/>
      <c r="I7" s="58"/>
      <c r="J7" s="58"/>
      <c r="K7" s="58"/>
    </row>
    <row r="8" spans="1:11" x14ac:dyDescent="0.25">
      <c r="A8" s="57" t="s">
        <v>8</v>
      </c>
      <c r="B8" s="57"/>
      <c r="C8" s="57"/>
      <c r="D8" s="95"/>
      <c r="E8" s="95"/>
      <c r="F8" s="58"/>
      <c r="G8" s="58"/>
      <c r="H8" s="58"/>
      <c r="I8" s="58"/>
      <c r="J8" s="58"/>
      <c r="K8" s="58"/>
    </row>
    <row r="9" spans="1:11" x14ac:dyDescent="0.25">
      <c r="A9" s="57" t="s">
        <v>307</v>
      </c>
      <c r="B9" s="57"/>
      <c r="C9" s="95"/>
      <c r="D9" s="95"/>
      <c r="E9" s="57"/>
      <c r="F9" s="58"/>
      <c r="G9" s="58"/>
      <c r="H9" s="58"/>
      <c r="I9" s="58"/>
      <c r="J9" s="58"/>
      <c r="K9" s="58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97" t="s">
        <v>350</v>
      </c>
      <c r="B12" s="97"/>
      <c r="C12" s="97"/>
      <c r="D12" s="97"/>
      <c r="E12" s="97"/>
      <c r="F12" s="97"/>
      <c r="G12" s="97"/>
      <c r="H12" s="97"/>
      <c r="I12" s="59"/>
      <c r="J12" s="59"/>
      <c r="K12" s="59"/>
    </row>
    <row r="13" spans="1:11" ht="18" x14ac:dyDescent="0.25">
      <c r="A13" s="94" t="s">
        <v>351</v>
      </c>
      <c r="B13" s="94"/>
      <c r="C13" s="94"/>
      <c r="D13" s="94"/>
      <c r="E13" s="94"/>
      <c r="F13" s="94"/>
      <c r="G13" s="94"/>
      <c r="H13" s="94"/>
      <c r="I13" s="60"/>
      <c r="J13" s="60"/>
      <c r="K13" s="60"/>
    </row>
    <row r="14" spans="1:11" x14ac:dyDescent="0.25">
      <c r="F14"/>
      <c r="G14"/>
      <c r="H14"/>
    </row>
    <row r="16" spans="1:11" s="61" customFormat="1" ht="30" x14ac:dyDescent="0.25">
      <c r="A16" s="61" t="s">
        <v>308</v>
      </c>
      <c r="B16" s="61" t="s">
        <v>301</v>
      </c>
      <c r="C16" s="61" t="s">
        <v>309</v>
      </c>
      <c r="D16" s="61" t="s">
        <v>310</v>
      </c>
      <c r="E16" s="61" t="s">
        <v>311</v>
      </c>
      <c r="F16" s="62" t="s">
        <v>4</v>
      </c>
      <c r="G16" s="63" t="s">
        <v>5</v>
      </c>
      <c r="H16" s="64" t="s">
        <v>6</v>
      </c>
      <c r="I16" s="61" t="s">
        <v>312</v>
      </c>
    </row>
    <row r="17" spans="1:9" x14ac:dyDescent="0.25">
      <c r="A17" s="34">
        <v>1</v>
      </c>
      <c r="B17" s="34" t="s">
        <v>313</v>
      </c>
      <c r="C17" s="34" t="s">
        <v>314</v>
      </c>
      <c r="D17" s="35" t="s">
        <v>315</v>
      </c>
      <c r="E17" s="34">
        <v>1</v>
      </c>
      <c r="F17" s="81"/>
      <c r="G17" s="82">
        <v>22</v>
      </c>
      <c r="H17" s="83">
        <f>Tabela5[[#This Row],[Količina ]]*Tabela5[[#This Row],[Cena na EM brez DDV]]</f>
        <v>0</v>
      </c>
      <c r="I17" s="81">
        <f>Tabela5[[#This Row],[DDV (%)]]*Tabela5[[#This Row],[Vrednost brez DDV]]/100</f>
        <v>0</v>
      </c>
    </row>
    <row r="18" spans="1:9" x14ac:dyDescent="0.25">
      <c r="A18" s="34">
        <v>2</v>
      </c>
      <c r="B18" s="34" t="s">
        <v>313</v>
      </c>
      <c r="C18" s="34" t="s">
        <v>316</v>
      </c>
      <c r="D18" s="35" t="s">
        <v>317</v>
      </c>
      <c r="E18" s="34">
        <v>1</v>
      </c>
      <c r="F18" s="81"/>
      <c r="G18" s="82">
        <v>22</v>
      </c>
      <c r="H18" s="83">
        <f>Tabela5[[#This Row],[Količina ]]*Tabela5[[#This Row],[Cena na EM brez DDV]]</f>
        <v>0</v>
      </c>
      <c r="I18" s="81">
        <f>Tabela5[[#This Row],[DDV (%)]]*Tabela5[[#This Row],[Vrednost brez DDV]]/100</f>
        <v>0</v>
      </c>
    </row>
    <row r="19" spans="1:9" x14ac:dyDescent="0.25">
      <c r="A19" s="34">
        <v>3</v>
      </c>
      <c r="B19" s="34" t="s">
        <v>313</v>
      </c>
      <c r="C19" s="34" t="s">
        <v>316</v>
      </c>
      <c r="D19" s="35" t="s">
        <v>318</v>
      </c>
      <c r="E19" s="34">
        <v>1</v>
      </c>
      <c r="F19" s="81"/>
      <c r="G19" s="82">
        <v>22</v>
      </c>
      <c r="H19" s="83">
        <f>Tabela5[[#This Row],[Količina ]]*Tabela5[[#This Row],[Cena na EM brez DDV]]</f>
        <v>0</v>
      </c>
      <c r="I19" s="81">
        <f>Tabela5[[#This Row],[DDV (%)]]*Tabela5[[#This Row],[Vrednost brez DDV]]/100</f>
        <v>0</v>
      </c>
    </row>
    <row r="20" spans="1:9" x14ac:dyDescent="0.25">
      <c r="A20" s="34">
        <v>4</v>
      </c>
      <c r="B20" s="34" t="s">
        <v>313</v>
      </c>
      <c r="C20" s="34" t="s">
        <v>316</v>
      </c>
      <c r="D20" s="35" t="s">
        <v>319</v>
      </c>
      <c r="E20" s="34">
        <v>1</v>
      </c>
      <c r="F20" s="81"/>
      <c r="G20" s="82">
        <v>22</v>
      </c>
      <c r="H20" s="83">
        <f>Tabela5[[#This Row],[Količina ]]*Tabela5[[#This Row],[Cena na EM brez DDV]]</f>
        <v>0</v>
      </c>
      <c r="I20" s="81">
        <f>Tabela5[[#This Row],[DDV (%)]]*Tabela5[[#This Row],[Vrednost brez DDV]]/100</f>
        <v>0</v>
      </c>
    </row>
    <row r="21" spans="1:9" x14ac:dyDescent="0.25">
      <c r="A21" s="34">
        <v>5</v>
      </c>
      <c r="B21" s="34" t="s">
        <v>313</v>
      </c>
      <c r="C21" s="34" t="s">
        <v>316</v>
      </c>
      <c r="D21" s="35" t="s">
        <v>320</v>
      </c>
      <c r="E21" s="34">
        <v>1</v>
      </c>
      <c r="F21" s="81"/>
      <c r="G21" s="82">
        <v>22</v>
      </c>
      <c r="H21" s="83">
        <f>Tabela5[[#This Row],[Količina ]]*Tabela5[[#This Row],[Cena na EM brez DDV]]</f>
        <v>0</v>
      </c>
      <c r="I21" s="81">
        <f>Tabela5[[#This Row],[DDV (%)]]*Tabela5[[#This Row],[Vrednost brez DDV]]/100</f>
        <v>0</v>
      </c>
    </row>
    <row r="22" spans="1:9" x14ac:dyDescent="0.25">
      <c r="A22" s="34">
        <v>6</v>
      </c>
      <c r="B22" s="34" t="s">
        <v>313</v>
      </c>
      <c r="C22" s="34" t="s">
        <v>316</v>
      </c>
      <c r="D22" s="35" t="s">
        <v>321</v>
      </c>
      <c r="E22" s="34">
        <v>1</v>
      </c>
      <c r="F22" s="81"/>
      <c r="G22" s="82">
        <v>22</v>
      </c>
      <c r="H22" s="83">
        <f>Tabela5[[#This Row],[Količina ]]*Tabela5[[#This Row],[Cena na EM brez DDV]]</f>
        <v>0</v>
      </c>
      <c r="I22" s="81">
        <f>Tabela5[[#This Row],[DDV (%)]]*Tabela5[[#This Row],[Vrednost brez DDV]]/100</f>
        <v>0</v>
      </c>
    </row>
    <row r="23" spans="1:9" x14ac:dyDescent="0.25">
      <c r="A23" s="34">
        <v>7</v>
      </c>
      <c r="B23" s="34" t="s">
        <v>313</v>
      </c>
      <c r="C23" s="34" t="s">
        <v>316</v>
      </c>
      <c r="D23" s="35" t="s">
        <v>322</v>
      </c>
      <c r="E23" s="34">
        <v>1</v>
      </c>
      <c r="F23" s="81"/>
      <c r="G23" s="82">
        <v>22</v>
      </c>
      <c r="H23" s="83">
        <f>Tabela5[[#This Row],[Količina ]]*Tabela5[[#This Row],[Cena na EM brez DDV]]</f>
        <v>0</v>
      </c>
      <c r="I23" s="81">
        <f>Tabela5[[#This Row],[DDV (%)]]*Tabela5[[#This Row],[Vrednost brez DDV]]/100</f>
        <v>0</v>
      </c>
    </row>
    <row r="24" spans="1:9" x14ac:dyDescent="0.25">
      <c r="A24" s="34">
        <v>8</v>
      </c>
      <c r="B24" s="34" t="s">
        <v>313</v>
      </c>
      <c r="C24" s="34" t="s">
        <v>316</v>
      </c>
      <c r="D24" s="35" t="s">
        <v>323</v>
      </c>
      <c r="E24" s="34">
        <v>1</v>
      </c>
      <c r="F24" s="81"/>
      <c r="G24" s="82">
        <v>22</v>
      </c>
      <c r="H24" s="83">
        <f>Tabela5[[#This Row],[Količina ]]*Tabela5[[#This Row],[Cena na EM brez DDV]]</f>
        <v>0</v>
      </c>
      <c r="I24" s="81">
        <f>Tabela5[[#This Row],[DDV (%)]]*Tabela5[[#This Row],[Vrednost brez DDV]]/100</f>
        <v>0</v>
      </c>
    </row>
    <row r="25" spans="1:9" x14ac:dyDescent="0.25">
      <c r="A25" s="34">
        <v>9</v>
      </c>
      <c r="B25" s="34" t="s">
        <v>313</v>
      </c>
      <c r="C25" s="34" t="s">
        <v>316</v>
      </c>
      <c r="D25" s="35" t="s">
        <v>324</v>
      </c>
      <c r="E25" s="34">
        <v>1</v>
      </c>
      <c r="F25" s="81"/>
      <c r="G25" s="82">
        <v>22</v>
      </c>
      <c r="H25" s="83">
        <f>Tabela5[[#This Row],[Količina ]]*Tabela5[[#This Row],[Cena na EM brez DDV]]</f>
        <v>0</v>
      </c>
      <c r="I25" s="81">
        <f>Tabela5[[#This Row],[DDV (%)]]*Tabela5[[#This Row],[Vrednost brez DDV]]/100</f>
        <v>0</v>
      </c>
    </row>
    <row r="26" spans="1:9" x14ac:dyDescent="0.25">
      <c r="A26" s="34">
        <v>10</v>
      </c>
      <c r="B26" s="34" t="s">
        <v>313</v>
      </c>
      <c r="C26" s="34" t="s">
        <v>316</v>
      </c>
      <c r="D26" s="35" t="s">
        <v>325</v>
      </c>
      <c r="E26" s="34">
        <v>1</v>
      </c>
      <c r="F26" s="81"/>
      <c r="G26" s="82">
        <v>22</v>
      </c>
      <c r="H26" s="83">
        <f>Tabela5[[#This Row],[Količina ]]*Tabela5[[#This Row],[Cena na EM brez DDV]]</f>
        <v>0</v>
      </c>
      <c r="I26" s="81">
        <f>Tabela5[[#This Row],[DDV (%)]]*Tabela5[[#This Row],[Vrednost brez DDV]]/100</f>
        <v>0</v>
      </c>
    </row>
    <row r="27" spans="1:9" x14ac:dyDescent="0.25">
      <c r="A27" s="34">
        <v>11</v>
      </c>
      <c r="B27" s="34" t="s">
        <v>313</v>
      </c>
      <c r="C27" s="34" t="s">
        <v>316</v>
      </c>
      <c r="D27" s="35" t="s">
        <v>326</v>
      </c>
      <c r="E27" s="34">
        <v>1</v>
      </c>
      <c r="F27" s="81"/>
      <c r="G27" s="82">
        <v>22</v>
      </c>
      <c r="H27" s="83">
        <f>Tabela5[[#This Row],[Količina ]]*Tabela5[[#This Row],[Cena na EM brez DDV]]</f>
        <v>0</v>
      </c>
      <c r="I27" s="81">
        <f>Tabela5[[#This Row],[DDV (%)]]*Tabela5[[#This Row],[Vrednost brez DDV]]/100</f>
        <v>0</v>
      </c>
    </row>
    <row r="28" spans="1:9" x14ac:dyDescent="0.25">
      <c r="A28" s="34">
        <v>12</v>
      </c>
      <c r="B28" s="34" t="s">
        <v>313</v>
      </c>
      <c r="C28" s="34" t="s">
        <v>316</v>
      </c>
      <c r="D28" s="35" t="s">
        <v>327</v>
      </c>
      <c r="E28" s="34">
        <v>1</v>
      </c>
      <c r="F28" s="81"/>
      <c r="G28" s="82">
        <v>22</v>
      </c>
      <c r="H28" s="83">
        <f>Tabela5[[#This Row],[Količina ]]*Tabela5[[#This Row],[Cena na EM brez DDV]]</f>
        <v>0</v>
      </c>
      <c r="I28" s="81">
        <f>Tabela5[[#This Row],[DDV (%)]]*Tabela5[[#This Row],[Vrednost brez DDV]]/100</f>
        <v>0</v>
      </c>
    </row>
    <row r="29" spans="1:9" x14ac:dyDescent="0.25">
      <c r="A29" s="34">
        <v>13</v>
      </c>
      <c r="B29" s="34" t="s">
        <v>313</v>
      </c>
      <c r="C29" s="34" t="s">
        <v>316</v>
      </c>
      <c r="D29" s="35" t="s">
        <v>328</v>
      </c>
      <c r="E29" s="34">
        <v>1</v>
      </c>
      <c r="F29" s="81"/>
      <c r="G29" s="82">
        <v>22</v>
      </c>
      <c r="H29" s="83">
        <f>Tabela5[[#This Row],[Količina ]]*Tabela5[[#This Row],[Cena na EM brez DDV]]</f>
        <v>0</v>
      </c>
      <c r="I29" s="81">
        <f>Tabela5[[#This Row],[DDV (%)]]*Tabela5[[#This Row],[Vrednost brez DDV]]/100</f>
        <v>0</v>
      </c>
    </row>
    <row r="30" spans="1:9" x14ac:dyDescent="0.25">
      <c r="A30" s="34">
        <v>14</v>
      </c>
      <c r="B30" s="34" t="s">
        <v>313</v>
      </c>
      <c r="C30" s="34" t="s">
        <v>316</v>
      </c>
      <c r="D30" s="35" t="s">
        <v>329</v>
      </c>
      <c r="E30" s="34">
        <v>1</v>
      </c>
      <c r="F30" s="81"/>
      <c r="G30" s="82">
        <v>22</v>
      </c>
      <c r="H30" s="83">
        <f>Tabela5[[#This Row],[Količina ]]*Tabela5[[#This Row],[Cena na EM brez DDV]]</f>
        <v>0</v>
      </c>
      <c r="I30" s="81">
        <f>Tabela5[[#This Row],[DDV (%)]]*Tabela5[[#This Row],[Vrednost brez DDV]]/100</f>
        <v>0</v>
      </c>
    </row>
    <row r="31" spans="1:9" x14ac:dyDescent="0.25">
      <c r="A31" s="34">
        <v>15</v>
      </c>
      <c r="B31" s="34" t="s">
        <v>313</v>
      </c>
      <c r="C31" s="34" t="s">
        <v>316</v>
      </c>
      <c r="D31" s="35" t="s">
        <v>330</v>
      </c>
      <c r="E31" s="34">
        <v>1</v>
      </c>
      <c r="F31" s="81"/>
      <c r="G31" s="82">
        <v>22</v>
      </c>
      <c r="H31" s="83">
        <f>Tabela5[[#This Row],[Količina ]]*Tabela5[[#This Row],[Cena na EM brez DDV]]</f>
        <v>0</v>
      </c>
      <c r="I31" s="81">
        <f>Tabela5[[#This Row],[DDV (%)]]*Tabela5[[#This Row],[Vrednost brez DDV]]/100</f>
        <v>0</v>
      </c>
    </row>
    <row r="32" spans="1:9" x14ac:dyDescent="0.25">
      <c r="A32" s="34">
        <v>16</v>
      </c>
      <c r="B32" s="34" t="s">
        <v>313</v>
      </c>
      <c r="C32" s="34" t="s">
        <v>331</v>
      </c>
      <c r="D32" s="35" t="s">
        <v>332</v>
      </c>
      <c r="E32" s="34">
        <v>1</v>
      </c>
      <c r="F32" s="81"/>
      <c r="G32" s="82">
        <v>22</v>
      </c>
      <c r="H32" s="83">
        <f>Tabela5[[#This Row],[Količina ]]*Tabela5[[#This Row],[Cena na EM brez DDV]]</f>
        <v>0</v>
      </c>
      <c r="I32" s="81">
        <f>Tabela5[[#This Row],[DDV (%)]]*Tabela5[[#This Row],[Vrednost brez DDV]]/100</f>
        <v>0</v>
      </c>
    </row>
    <row r="33" spans="1:9" x14ac:dyDescent="0.25">
      <c r="A33" s="34">
        <v>17</v>
      </c>
      <c r="B33" s="34" t="s">
        <v>313</v>
      </c>
      <c r="C33" s="34" t="s">
        <v>331</v>
      </c>
      <c r="D33" s="35" t="s">
        <v>333</v>
      </c>
      <c r="E33" s="34">
        <v>1</v>
      </c>
      <c r="F33" s="81"/>
      <c r="G33" s="82">
        <v>22</v>
      </c>
      <c r="H33" s="83">
        <f>Tabela5[[#This Row],[Količina ]]*Tabela5[[#This Row],[Cena na EM brez DDV]]</f>
        <v>0</v>
      </c>
      <c r="I33" s="81">
        <f>Tabela5[[#This Row],[DDV (%)]]*Tabela5[[#This Row],[Vrednost brez DDV]]/100</f>
        <v>0</v>
      </c>
    </row>
    <row r="34" spans="1:9" x14ac:dyDescent="0.25">
      <c r="A34" s="34">
        <v>18</v>
      </c>
      <c r="B34" s="34" t="s">
        <v>313</v>
      </c>
      <c r="C34" s="34" t="s">
        <v>331</v>
      </c>
      <c r="D34" s="35" t="s">
        <v>334</v>
      </c>
      <c r="E34" s="34">
        <v>1</v>
      </c>
      <c r="F34" s="81"/>
      <c r="G34" s="82">
        <v>22</v>
      </c>
      <c r="H34" s="83">
        <f>Tabela5[[#This Row],[Količina ]]*Tabela5[[#This Row],[Cena na EM brez DDV]]</f>
        <v>0</v>
      </c>
      <c r="I34" s="81">
        <f>Tabela5[[#This Row],[DDV (%)]]*Tabela5[[#This Row],[Vrednost brez DDV]]/100</f>
        <v>0</v>
      </c>
    </row>
    <row r="35" spans="1:9" x14ac:dyDescent="0.25">
      <c r="A35" s="34">
        <v>19</v>
      </c>
      <c r="B35" s="34" t="s">
        <v>313</v>
      </c>
      <c r="C35" s="34" t="s">
        <v>331</v>
      </c>
      <c r="D35" s="35" t="s">
        <v>335</v>
      </c>
      <c r="E35" s="34">
        <v>1</v>
      </c>
      <c r="F35" s="81"/>
      <c r="G35" s="82">
        <v>22</v>
      </c>
      <c r="H35" s="83">
        <f>Tabela5[[#This Row],[Količina ]]*Tabela5[[#This Row],[Cena na EM brez DDV]]</f>
        <v>0</v>
      </c>
      <c r="I35" s="81">
        <f>Tabela5[[#This Row],[DDV (%)]]*Tabela5[[#This Row],[Vrednost brez DDV]]/100</f>
        <v>0</v>
      </c>
    </row>
    <row r="36" spans="1:9" x14ac:dyDescent="0.25">
      <c r="A36" s="34">
        <v>20</v>
      </c>
      <c r="B36" s="34" t="s">
        <v>313</v>
      </c>
      <c r="C36" s="34" t="s">
        <v>331</v>
      </c>
      <c r="D36" s="35" t="s">
        <v>336</v>
      </c>
      <c r="E36" s="34">
        <v>1</v>
      </c>
      <c r="F36" s="81"/>
      <c r="G36" s="82">
        <v>22</v>
      </c>
      <c r="H36" s="83">
        <f>Tabela5[[#This Row],[Količina ]]*Tabela5[[#This Row],[Cena na EM brez DDV]]</f>
        <v>0</v>
      </c>
      <c r="I36" s="81">
        <f>Tabela5[[#This Row],[DDV (%)]]*Tabela5[[#This Row],[Vrednost brez DDV]]/100</f>
        <v>0</v>
      </c>
    </row>
    <row r="37" spans="1:9" x14ac:dyDescent="0.25">
      <c r="A37" s="34">
        <v>21</v>
      </c>
      <c r="B37" s="34" t="s">
        <v>313</v>
      </c>
      <c r="C37" s="34" t="s">
        <v>337</v>
      </c>
      <c r="D37" s="35" t="s">
        <v>338</v>
      </c>
      <c r="E37" s="34">
        <v>1</v>
      </c>
      <c r="F37" s="81"/>
      <c r="G37" s="82">
        <v>22</v>
      </c>
      <c r="H37" s="83">
        <f>Tabela5[[#This Row],[Količina ]]*Tabela5[[#This Row],[Cena na EM brez DDV]]</f>
        <v>0</v>
      </c>
      <c r="I37" s="81">
        <f>Tabela5[[#This Row],[DDV (%)]]*Tabela5[[#This Row],[Vrednost brez DDV]]/100</f>
        <v>0</v>
      </c>
    </row>
    <row r="38" spans="1:9" x14ac:dyDescent="0.25">
      <c r="A38" s="34">
        <v>22</v>
      </c>
      <c r="B38" s="34" t="s">
        <v>313</v>
      </c>
      <c r="C38" s="34" t="s">
        <v>339</v>
      </c>
      <c r="D38" s="35" t="s">
        <v>340</v>
      </c>
      <c r="E38" s="34">
        <v>1</v>
      </c>
      <c r="F38" s="81"/>
      <c r="G38" s="82">
        <v>22</v>
      </c>
      <c r="H38" s="83">
        <f>Tabela5[[#This Row],[Količina ]]*Tabela5[[#This Row],[Cena na EM brez DDV]]</f>
        <v>0</v>
      </c>
      <c r="I38" s="81">
        <f>Tabela5[[#This Row],[DDV (%)]]*Tabela5[[#This Row],[Vrednost brez DDV]]/100</f>
        <v>0</v>
      </c>
    </row>
    <row r="39" spans="1:9" x14ac:dyDescent="0.25">
      <c r="A39" s="34">
        <v>23</v>
      </c>
      <c r="B39" s="34" t="s">
        <v>313</v>
      </c>
      <c r="C39" s="34" t="s">
        <v>339</v>
      </c>
      <c r="D39" s="35" t="s">
        <v>341</v>
      </c>
      <c r="E39" s="34">
        <v>1</v>
      </c>
      <c r="F39" s="81"/>
      <c r="G39" s="82">
        <v>22</v>
      </c>
      <c r="H39" s="83">
        <f>Tabela5[[#This Row],[Količina ]]*Tabela5[[#This Row],[Cena na EM brez DDV]]</f>
        <v>0</v>
      </c>
      <c r="I39" s="81">
        <f>Tabela5[[#This Row],[DDV (%)]]*Tabela5[[#This Row],[Vrednost brez DDV]]/100</f>
        <v>0</v>
      </c>
    </row>
    <row r="40" spans="1:9" x14ac:dyDescent="0.25">
      <c r="A40" s="34">
        <v>24</v>
      </c>
      <c r="B40" s="34" t="s">
        <v>313</v>
      </c>
      <c r="C40" s="34" t="s">
        <v>342</v>
      </c>
      <c r="D40" s="35" t="s">
        <v>343</v>
      </c>
      <c r="E40" s="34">
        <v>1</v>
      </c>
      <c r="F40" s="81"/>
      <c r="G40" s="82">
        <v>22</v>
      </c>
      <c r="H40" s="83">
        <f>Tabela5[[#This Row],[Količina ]]*Tabela5[[#This Row],[Cena na EM brez DDV]]</f>
        <v>0</v>
      </c>
      <c r="I40" s="81">
        <f>Tabela5[[#This Row],[DDV (%)]]*Tabela5[[#This Row],[Vrednost brez DDV]]/100</f>
        <v>0</v>
      </c>
    </row>
    <row r="41" spans="1:9" x14ac:dyDescent="0.25">
      <c r="A41" s="34">
        <v>25</v>
      </c>
      <c r="B41" s="34" t="s">
        <v>313</v>
      </c>
      <c r="C41" s="34" t="s">
        <v>342</v>
      </c>
      <c r="D41" s="35" t="s">
        <v>344</v>
      </c>
      <c r="E41" s="34">
        <v>1</v>
      </c>
      <c r="F41" s="81"/>
      <c r="G41" s="82">
        <v>22</v>
      </c>
      <c r="H41" s="83">
        <f>Tabela5[[#This Row],[Količina ]]*Tabela5[[#This Row],[Cena na EM brez DDV]]</f>
        <v>0</v>
      </c>
      <c r="I41" s="81">
        <f>Tabela5[[#This Row],[DDV (%)]]*Tabela5[[#This Row],[Vrednost brez DDV]]/100</f>
        <v>0</v>
      </c>
    </row>
    <row r="42" spans="1:9" x14ac:dyDescent="0.25">
      <c r="A42" s="34">
        <v>26</v>
      </c>
      <c r="B42" s="34" t="s">
        <v>313</v>
      </c>
      <c r="C42" s="34" t="s">
        <v>342</v>
      </c>
      <c r="D42" s="35" t="s">
        <v>345</v>
      </c>
      <c r="E42" s="34">
        <v>1</v>
      </c>
      <c r="F42" s="81"/>
      <c r="G42" s="82">
        <v>22</v>
      </c>
      <c r="H42" s="83">
        <f>Tabela5[[#This Row],[Količina ]]*Tabela5[[#This Row],[Cena na EM brez DDV]]</f>
        <v>0</v>
      </c>
      <c r="I42" s="81">
        <f>Tabela5[[#This Row],[DDV (%)]]*Tabela5[[#This Row],[Vrednost brez DDV]]/100</f>
        <v>0</v>
      </c>
    </row>
    <row r="43" spans="1:9" x14ac:dyDescent="0.25">
      <c r="A43" s="34">
        <v>27</v>
      </c>
      <c r="B43" s="34" t="s">
        <v>313</v>
      </c>
      <c r="C43" s="34" t="s">
        <v>342</v>
      </c>
      <c r="D43" s="35" t="s">
        <v>346</v>
      </c>
      <c r="E43" s="34">
        <v>1</v>
      </c>
      <c r="F43" s="81"/>
      <c r="G43" s="82">
        <v>22</v>
      </c>
      <c r="H43" s="83">
        <f>Tabela5[[#This Row],[Količina ]]*Tabela5[[#This Row],[Cena na EM brez DDV]]</f>
        <v>0</v>
      </c>
      <c r="I43" s="81">
        <f>Tabela5[[#This Row],[DDV (%)]]*Tabela5[[#This Row],[Vrednost brez DDV]]/100</f>
        <v>0</v>
      </c>
    </row>
    <row r="44" spans="1:9" x14ac:dyDescent="0.25">
      <c r="A44" s="34">
        <v>28</v>
      </c>
      <c r="B44" s="34" t="s">
        <v>313</v>
      </c>
      <c r="C44" s="34" t="s">
        <v>342</v>
      </c>
      <c r="D44" s="35" t="s">
        <v>347</v>
      </c>
      <c r="E44" s="34">
        <v>1</v>
      </c>
      <c r="F44" s="81"/>
      <c r="G44" s="82">
        <v>22</v>
      </c>
      <c r="H44" s="83">
        <f>Tabela5[[#This Row],[Količina ]]*Tabela5[[#This Row],[Cena na EM brez DDV]]</f>
        <v>0</v>
      </c>
      <c r="I44" s="81">
        <f>Tabela5[[#This Row],[DDV (%)]]*Tabela5[[#This Row],[Vrednost brez DDV]]/100</f>
        <v>0</v>
      </c>
    </row>
    <row r="45" spans="1:9" x14ac:dyDescent="0.25">
      <c r="A45" s="34">
        <v>29</v>
      </c>
      <c r="B45" s="34" t="s">
        <v>313</v>
      </c>
      <c r="C45" s="34" t="s">
        <v>342</v>
      </c>
      <c r="D45" s="35" t="s">
        <v>348</v>
      </c>
      <c r="E45" s="34">
        <v>1</v>
      </c>
      <c r="F45" s="81"/>
      <c r="G45" s="82">
        <v>22</v>
      </c>
      <c r="H45" s="83">
        <f>Tabela5[[#This Row],[Količina ]]*Tabela5[[#This Row],[Cena na EM brez DDV]]</f>
        <v>0</v>
      </c>
      <c r="I45" s="81">
        <f>Tabela5[[#This Row],[DDV (%)]]*Tabela5[[#This Row],[Vrednost brez DDV]]/100</f>
        <v>0</v>
      </c>
    </row>
    <row r="50" spans="2:11" x14ac:dyDescent="0.25">
      <c r="E50" s="37" t="s">
        <v>24</v>
      </c>
      <c r="F50" s="37"/>
      <c r="G50" s="37"/>
      <c r="H50" s="66">
        <f>SUM(H17:H45)</f>
        <v>0</v>
      </c>
    </row>
    <row r="51" spans="2:11" x14ac:dyDescent="0.25">
      <c r="E51" s="37" t="s">
        <v>25</v>
      </c>
      <c r="F51" s="37"/>
      <c r="G51" s="37"/>
      <c r="H51" s="66">
        <f>SUM(I17:I45)</f>
        <v>0</v>
      </c>
    </row>
    <row r="52" spans="2:11" ht="15.75" thickBot="1" x14ac:dyDescent="0.3">
      <c r="E52" s="37" t="s">
        <v>349</v>
      </c>
      <c r="F52" s="37"/>
      <c r="G52" s="37"/>
      <c r="H52" s="67">
        <f>H50+H51</f>
        <v>0</v>
      </c>
    </row>
    <row r="53" spans="2:11" ht="15.75" thickTop="1" x14ac:dyDescent="0.25"/>
    <row r="55" spans="2:11" s="34" customFormat="1" ht="12.75" x14ac:dyDescent="0.2">
      <c r="B55" s="93" t="s">
        <v>356</v>
      </c>
      <c r="C55" s="93"/>
      <c r="D55" s="93"/>
      <c r="E55" s="93"/>
      <c r="F55" s="93"/>
      <c r="G55" s="93"/>
      <c r="H55" s="93"/>
      <c r="I55" s="93"/>
      <c r="J55" s="93"/>
      <c r="K55" s="93"/>
    </row>
    <row r="56" spans="2:11" s="34" customFormat="1" ht="25.5" customHeight="1" x14ac:dyDescent="0.2">
      <c r="B56" s="86" t="s">
        <v>357</v>
      </c>
      <c r="C56" s="86"/>
      <c r="D56" s="86"/>
      <c r="E56" s="86"/>
      <c r="F56" s="86"/>
      <c r="G56" s="86"/>
      <c r="H56" s="86"/>
      <c r="I56" s="86"/>
      <c r="J56" s="86"/>
      <c r="K56" s="86"/>
    </row>
    <row r="57" spans="2:11" s="1" customFormat="1" ht="12.75" x14ac:dyDescent="0.2">
      <c r="C57" s="2"/>
      <c r="I57" s="3"/>
    </row>
    <row r="58" spans="2:11" s="1" customFormat="1" ht="12.75" x14ac:dyDescent="0.2">
      <c r="C58" s="2"/>
      <c r="G58" s="1" t="s">
        <v>27</v>
      </c>
    </row>
    <row r="60" spans="2:11" x14ac:dyDescent="0.25">
      <c r="G60" s="69"/>
      <c r="H60" s="70"/>
    </row>
  </sheetData>
  <mergeCells count="9">
    <mergeCell ref="B55:K55"/>
    <mergeCell ref="B56:K56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&amp;ROBR-5</oddHeader>
    <oddFooter xml:space="preserve">&amp;L&amp;"-,Ležeče"UKC Maribor&amp;C&amp;P&amp;R&amp;"-,Ležeče"Vzdrževanje medicinske opreme Löwenstein Madical 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38235-3367-4127-BCB7-6DC8E22B97A3}">
  <sheetPr>
    <pageSetUpPr fitToPage="1"/>
  </sheetPr>
  <dimension ref="A1:K21"/>
  <sheetViews>
    <sheetView zoomScaleNormal="100" workbookViewId="0">
      <selection activeCell="I23" sqref="I23"/>
    </sheetView>
  </sheetViews>
  <sheetFormatPr defaultRowHeight="15" x14ac:dyDescent="0.25"/>
  <sheetData>
    <row r="1" spans="1:11" s="49" customFormat="1" ht="12.75" x14ac:dyDescent="0.2">
      <c r="B1" s="50"/>
      <c r="H1" s="51"/>
    </row>
    <row r="2" spans="1:11" s="49" customFormat="1" ht="12.75" x14ac:dyDescent="0.2">
      <c r="B2" s="50"/>
      <c r="H2" s="51"/>
    </row>
    <row r="3" spans="1:11" s="34" customFormat="1" ht="12.75" x14ac:dyDescent="0.2">
      <c r="A3" s="35" t="s">
        <v>7</v>
      </c>
      <c r="B3" s="35"/>
      <c r="C3" s="35"/>
      <c r="D3" s="35"/>
      <c r="H3" s="36"/>
    </row>
    <row r="4" spans="1:11" s="34" customFormat="1" ht="12.75" x14ac:dyDescent="0.2">
      <c r="A4" s="52"/>
      <c r="B4" s="48"/>
      <c r="C4" s="52"/>
      <c r="D4" s="37"/>
      <c r="E4" s="37"/>
      <c r="H4" s="36"/>
    </row>
    <row r="5" spans="1:11" s="34" customFormat="1" ht="12.75" x14ac:dyDescent="0.2">
      <c r="A5" s="52"/>
      <c r="B5" s="48"/>
      <c r="C5" s="52"/>
      <c r="D5" s="38"/>
      <c r="E5" s="38"/>
      <c r="H5" s="36"/>
    </row>
    <row r="6" spans="1:11" s="34" customFormat="1" ht="12.75" x14ac:dyDescent="0.2">
      <c r="A6" s="52"/>
      <c r="B6" s="48"/>
      <c r="C6" s="52"/>
      <c r="D6" s="37"/>
      <c r="E6" s="37"/>
      <c r="H6" s="36"/>
    </row>
    <row r="7" spans="1:11" s="34" customFormat="1" ht="12.75" x14ac:dyDescent="0.2">
      <c r="B7" s="35"/>
      <c r="H7" s="36"/>
    </row>
    <row r="8" spans="1:11" s="34" customFormat="1" ht="12.75" x14ac:dyDescent="0.2">
      <c r="A8" s="35" t="s">
        <v>8</v>
      </c>
      <c r="B8" s="35"/>
      <c r="C8" s="52"/>
      <c r="D8" s="52"/>
      <c r="E8" s="37"/>
      <c r="H8" s="36"/>
    </row>
    <row r="9" spans="1:11" s="34" customFormat="1" ht="12.75" x14ac:dyDescent="0.2">
      <c r="A9" s="35" t="s">
        <v>9</v>
      </c>
      <c r="B9" s="48"/>
      <c r="C9" s="52"/>
      <c r="D9" s="39"/>
      <c r="H9" s="36"/>
    </row>
    <row r="10" spans="1:11" s="49" customFormat="1" ht="12.75" x14ac:dyDescent="0.2">
      <c r="B10" s="50"/>
      <c r="H10" s="51"/>
    </row>
    <row r="11" spans="1:11" s="49" customFormat="1" ht="12.75" x14ac:dyDescent="0.2">
      <c r="B11" s="50"/>
      <c r="H11" s="51"/>
    </row>
    <row r="12" spans="1:11" s="49" customFormat="1" ht="12.75" x14ac:dyDescent="0.2">
      <c r="B12" s="50"/>
      <c r="H12" s="51"/>
    </row>
    <row r="13" spans="1:11" s="49" customFormat="1" ht="18" x14ac:dyDescent="0.2">
      <c r="A13" s="105" t="s">
        <v>306</v>
      </c>
      <c r="B13" s="105"/>
      <c r="C13" s="105"/>
      <c r="D13" s="105"/>
      <c r="E13" s="105"/>
      <c r="F13" s="105"/>
      <c r="G13" s="105"/>
      <c r="H13" s="105"/>
      <c r="I13" s="105"/>
      <c r="J13" s="105"/>
      <c r="K13" s="53"/>
    </row>
    <row r="14" spans="1:11" s="49" customFormat="1" ht="36" customHeight="1" x14ac:dyDescent="0.2">
      <c r="A14" s="106" t="s">
        <v>353</v>
      </c>
      <c r="B14" s="106"/>
      <c r="C14" s="106"/>
      <c r="D14" s="106"/>
      <c r="E14" s="106"/>
      <c r="F14" s="106"/>
      <c r="G14" s="106"/>
      <c r="H14" s="106"/>
      <c r="I14" s="106"/>
      <c r="J14" s="106"/>
      <c r="K14" s="54"/>
    </row>
    <row r="15" spans="1:11" s="49" customFormat="1" ht="18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4"/>
    </row>
    <row r="17" spans="1:10" s="34" customFormat="1" ht="30" customHeight="1" x14ac:dyDescent="0.2">
      <c r="A17" s="84" t="s">
        <v>0</v>
      </c>
      <c r="B17" s="107" t="s">
        <v>304</v>
      </c>
      <c r="C17" s="107"/>
      <c r="D17" s="107"/>
      <c r="E17" s="107"/>
      <c r="F17" s="107"/>
      <c r="G17" s="107"/>
      <c r="H17" s="107"/>
      <c r="I17" s="108" t="s">
        <v>305</v>
      </c>
      <c r="J17" s="108"/>
    </row>
    <row r="18" spans="1:10" s="34" customFormat="1" ht="21" customHeight="1" x14ac:dyDescent="0.2">
      <c r="A18" s="85" t="s">
        <v>10</v>
      </c>
      <c r="B18" s="98" t="s">
        <v>354</v>
      </c>
      <c r="C18" s="99"/>
      <c r="D18" s="99"/>
      <c r="E18" s="99"/>
      <c r="F18" s="99"/>
      <c r="G18" s="99"/>
      <c r="H18" s="100"/>
      <c r="I18" s="101">
        <f>'Sklop 4 - podsklop 1'!L123</f>
        <v>0</v>
      </c>
      <c r="J18" s="102"/>
    </row>
    <row r="19" spans="1:10" s="34" customFormat="1" ht="21" customHeight="1" x14ac:dyDescent="0.2">
      <c r="A19" s="85" t="s">
        <v>14</v>
      </c>
      <c r="B19" s="98" t="s">
        <v>355</v>
      </c>
      <c r="C19" s="99"/>
      <c r="D19" s="99"/>
      <c r="E19" s="99"/>
      <c r="F19" s="99"/>
      <c r="G19" s="99"/>
      <c r="H19" s="100"/>
      <c r="I19" s="101">
        <f>'Sklop 4 - podsklop 2'!H50</f>
        <v>0</v>
      </c>
      <c r="J19" s="102"/>
    </row>
    <row r="20" spans="1:10" s="34" customFormat="1" ht="21" customHeight="1" x14ac:dyDescent="0.2">
      <c r="B20" s="103" t="s">
        <v>352</v>
      </c>
      <c r="C20" s="103"/>
      <c r="D20" s="103"/>
      <c r="E20" s="103"/>
      <c r="F20" s="103"/>
      <c r="G20" s="103"/>
      <c r="H20" s="103"/>
      <c r="I20" s="104">
        <f>I18+I19</f>
        <v>0</v>
      </c>
      <c r="J20" s="104"/>
    </row>
    <row r="21" spans="1:10" x14ac:dyDescent="0.25">
      <c r="B21" s="56"/>
      <c r="C21" s="56"/>
      <c r="D21" s="56"/>
      <c r="E21" s="56"/>
      <c r="F21" s="56"/>
      <c r="G21" s="56"/>
      <c r="H21" s="56"/>
    </row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&amp;ROBR-5</oddHeader>
    <oddFooter xml:space="preserve">&amp;L&amp;"-,Ležeče"UKC Maribor&amp;C&amp;P&amp;R&amp;"-,Ležeče"Vzdrževanje medicinske opreme Löwenstein Madical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4 - podsklop 1</vt:lpstr>
      <vt:lpstr>Sklop 4 - podsklop 2</vt:lpstr>
      <vt:lpstr>Sklop 4 - Rekapitulacija</vt:lpstr>
      <vt:lpstr>'Sklop 4 -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2021-10-01T08:04:27Z</cp:lastPrinted>
  <dcterms:created xsi:type="dcterms:W3CDTF">2018-10-08T09:53:45Z</dcterms:created>
  <dcterms:modified xsi:type="dcterms:W3CDTF">2021-10-01T08:05:33Z</dcterms:modified>
</cp:coreProperties>
</file>